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K5" i="9" l="1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BK23" i="8" l="1"/>
  <c r="BK24" i="8"/>
  <c r="BK57" i="8"/>
  <c r="BK8" i="8" l="1"/>
  <c r="BK11" i="8"/>
  <c r="BK25" i="8"/>
  <c r="BK26" i="8"/>
  <c r="BK32" i="8"/>
  <c r="BK35" i="8"/>
  <c r="BK36" i="8"/>
  <c r="BK37" i="8"/>
  <c r="BK38" i="8"/>
  <c r="BK39" i="8"/>
  <c r="BK40" i="8"/>
  <c r="BK41" i="8"/>
  <c r="BK42" i="8"/>
  <c r="BK43" i="8"/>
  <c r="BK44" i="8"/>
  <c r="BK45" i="8"/>
  <c r="BK51" i="8"/>
  <c r="BK52" i="8"/>
  <c r="BK72" i="8"/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I42" i="9" l="1"/>
  <c r="L42" i="9"/>
  <c r="H42" i="9"/>
  <c r="J42" i="9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9" i="8" l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2" i="8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33" i="8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N47" i="8"/>
  <c r="BK53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3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P62" i="8"/>
  <c r="BK46" i="8"/>
  <c r="BK47" i="8" s="1"/>
  <c r="K62" i="8"/>
  <c r="G62" i="8"/>
  <c r="C62" i="8"/>
  <c r="K42" i="9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R62" i="8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S62" i="8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S69" i="8" l="1"/>
  <c r="R69" i="8"/>
  <c r="T69" i="8"/>
  <c r="U69" i="8"/>
  <c r="V69" i="8"/>
  <c r="G69" i="8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l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<sst xmlns="http://schemas.openxmlformats.org/spreadsheetml/2006/main" count="167" uniqueCount="131">
  <si>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</si>
  <si>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</si>
  <si>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</si>
  <si>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</si>
  <si>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</si>
  <si>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</si>
  <si>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</si>
  <si>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</si>
  <si>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</si>
  <si>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</si>
  <si>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</si>
  <si>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</si>
  <si>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</si>
  <si>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</si>
  <si>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</si>
  <si>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</si>
  <si>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</si>
  <si>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</si>
  <si>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</si>
  <si>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</si>
  <si>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</si>
  <si>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</si>
  <si>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</si>
  <si>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</si>
  <si>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</si>
  <si>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</si>
  <si>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</si>
  <si>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</si>
  <si>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</si>
  <si>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</si>
  <si>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</si>
  <si>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</si>
  <si>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</si>
  <si>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</si>
  <si>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</si>
  <si>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</si>
  <si>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</si>
  <si>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</si>
  <si>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</si>
  <si>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</si>
  <si>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</si>
  <si>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</si>
  <si>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</si>
  <si>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</si>
  <si>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</si>
  <si>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</si>
  <si>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</si>
  <si>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</si>
  <si>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</si>
  <si>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</si>
  <si>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</si>
  <si>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</si>
  <si>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</si>
  <si>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</si>
  <si>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</si>
  <si>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</si>
  <si>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</si>
  <si>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</si>
  <si>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</si>
  <si>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</si>
  <si>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</si>
  <si>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</si>
  <si>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</si>
  <si>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</si>
  <si>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</si>
  <si>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</si>
  <si>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</si>
  <si>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</si>
  <si>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</si>
  <si>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</si>
  <si>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</si>
  <si>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</si>
  <si>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</si>
  <si>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</si>
  <si>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</si>
  <si>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</si>
  <si>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</si>
  <si>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</si>
  <si>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</si>
  <si>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</si>
  <si>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</si>
  <si>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</si>
  <si>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</si>
  <si>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</si>
  <si>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</si>
  <si>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</si>
  <si>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</si>
  <si>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</si>
  <si>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</si>
  <si>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</si>
  <si>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</si>
  <si>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</si>
  <si>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</si>
  <si>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</si>
  <si>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</si>
  <si>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</si>
  <si>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</si>
  <si>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</si>
  <si>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</si>
  <si>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</si>
  <si>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</si>
  <si>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</si>
  <si>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</si>
  <si>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</si>
  <si>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</si>
  <si>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</si>
  <si>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</si>
  <si>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</si>
  <si>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</si>
  <si>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</si>
  <si>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</si>
  <si>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</si>
  <si>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</si>
  <si>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</si>
  <si>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</si>
  <si>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</si>
  <si>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</si>
  <si>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</si>
  <si>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</si>
  <si>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</si>
  <si>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</si>
  <si>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</si>
  <si>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</si>
  <si>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</si>
  <si>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</si>
  <si>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</si>
  <si>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</si>
  <si>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</si>
  <si>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Table showing State wise /Union Territory wise contribution to AAUM of category of schemes as on 30-December-2020</t>
  </si>
  <si>
    <r>
      <t xml:space="preserve">IDBI Diversified Equity Fund / </t>
    </r>
    <r>
      <rPr>
        <b/>
        <sz val="10"/>
        <color indexed="8"/>
        <rFont val="Arial"/>
        <family val="2"/>
      </rPr>
      <t>IDBI Flexi Cap Fund</t>
    </r>
  </si>
  <si>
    <t>IDBI Mutual Fund: Net Average Assets Under Management (AAUM) as on 28-Feb-2022
(All figures in Rs. Crore)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</si>
</sst>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9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118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2" fillId="0" borderId="2" xfId="0" applyNumberFormat="1" applyFont="1" applyBorder="1"/>
    <xf numFmtId="164" fontId="2" fillId="0" borderId="2" xfId="1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/>
    <xf numFmtId="164" fontId="15" fillId="0" borderId="1" xfId="1" applyFont="1" applyFill="1" applyBorder="1"/>
    <xf numFmtId="164" fontId="15" fillId="0" borderId="4" xfId="0" applyNumberFormat="1" applyFont="1" applyBorder="1"/>
    <xf numFmtId="164" fontId="15" fillId="0" borderId="2" xfId="0" applyNumberFormat="1" applyFont="1" applyBorder="1"/>
    <xf numFmtId="164" fontId="15" fillId="0" borderId="1" xfId="1" applyFont="1" applyBorder="1"/>
    <xf numFmtId="164" fontId="15" fillId="0" borderId="6" xfId="1" applyFont="1" applyFill="1" applyBorder="1"/>
    <xf numFmtId="164" fontId="15" fillId="0" borderId="2" xfId="1" applyFont="1" applyBorder="1"/>
    <xf numFmtId="164" fontId="15" fillId="0" borderId="1" xfId="0" applyNumberFormat="1" applyFont="1" applyBorder="1" applyAlignment="1">
      <alignment horizontal="center"/>
    </xf>
    <xf numFmtId="0" fontId="15" fillId="0" borderId="0" xfId="0" applyFont="1" applyBorder="1"/>
    <xf numFmtId="0" fontId="16" fillId="0" borderId="1" xfId="2" applyFont="1" applyBorder="1" applyAlignment="1">
      <alignment horizontal="left" vertical="center"/>
    </xf>
    <xf numFmtId="0" fontId="0" fillId="0" borderId="0" xfId="0" applyNumberFormat="1" applyBorder="1"/>
    <xf numFmtId="164" fontId="13" fillId="0" borderId="0" xfId="0" applyNumberFormat="1" applyFont="1" applyBorder="1" applyAlignment="1">
      <alignment vertical="center"/>
    </xf>
    <xf numFmtId="164" fontId="17" fillId="0" borderId="2" xfId="1" applyFont="1" applyBorder="1"/>
    <xf numFmtId="164" fontId="17" fillId="0" borderId="4" xfId="0" applyNumberFormat="1" applyFont="1" applyBorder="1"/>
    <xf numFmtId="4" fontId="0" fillId="0" borderId="0" xfId="0" applyNumberFormat="1"/>
    <xf numFmtId="164" fontId="18" fillId="0" borderId="2" xfId="1" applyFont="1" applyBorder="1"/>
    <xf numFmtId="4" fontId="5" fillId="0" borderId="0" xfId="3" applyNumberFormat="1" applyFont="1"/>
    <xf numFmtId="4" fontId="9" fillId="0" borderId="0" xfId="3" applyNumberFormat="1" applyFont="1"/>
    <xf numFmtId="4" fontId="8" fillId="0" borderId="0" xfId="3" applyNumberFormat="1" applyFont="1"/>
    <xf numFmtId="4" fontId="6" fillId="0" borderId="0" xfId="3" applyNumberFormat="1" applyFont="1" applyAlignment="1">
      <alignment horizontal="center"/>
    </xf>
    <xf numFmtId="4" fontId="2" fillId="0" borderId="0" xfId="0" applyNumberFormat="1" applyFont="1" applyBorder="1"/>
    <xf numFmtId="4" fontId="13" fillId="0" borderId="0" xfId="0" applyNumberFormat="1" applyFont="1" applyAlignment="1">
      <alignment vertical="center"/>
    </xf>
    <xf numFmtId="164" fontId="0" fillId="0" borderId="0" xfId="0" applyNumberFormat="1" applyFill="1" applyBorder="1"/>
    <xf numFmtId="4" fontId="3" fillId="0" borderId="0" xfId="0" applyNumberFormat="1" applyFont="1" applyBorder="1"/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U93"/>
  <sheetViews>
    <sheetView showGridLines="0" tabSelected="1" zoomScaleNormal="100" workbookViewId="0">
      <pane xSplit="2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activeCell="B1" sqref="B1:B5"/>
    </sheetView>
  </sheetViews>
  <sheetFormatPr defaultRowHeight="12.75" x14ac:dyDescent="0.2"/>
  <cols>
    <col min="1" max="1" width="5" style="3" customWidth="1"/>
    <col min="2" max="2" width="47.5703125" style="3" customWidth="1"/>
    <col min="3" max="43" width="15.42578125" style="3" customWidth="1"/>
    <col min="44" max="44" width="15.42578125" style="72" customWidth="1"/>
    <col min="45" max="62" width="15.42578125" style="3" customWidth="1"/>
    <col min="63" max="63" width="15.140625" style="3" customWidth="1"/>
    <col min="64" max="64" width="9.140625" style="43" customWidth="1"/>
    <col min="65" max="65" width="20" style="43" customWidth="1"/>
    <col min="66" max="16384" width="9.140625" style="3"/>
  </cols>
  <sheetData>
    <row r="1" spans="1:99" s="1" customFormat="1" ht="19.5" thickBot="1" x14ac:dyDescent="0.35">
      <c r="A1" s="111" t="s">
        <v>75</v>
      </c>
      <c r="B1" s="88" t="s">
        <v>28</v>
      </c>
      <c r="C1" s="102" t="s">
        <v>130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4"/>
      <c r="BL1" s="80"/>
      <c r="BM1" s="80"/>
      <c r="BN1" s="2"/>
      <c r="BO1" s="2"/>
      <c r="BP1" s="2"/>
      <c r="BQ1" s="2"/>
      <c r="BR1" s="2"/>
      <c r="BS1" s="2"/>
      <c r="BT1" s="2"/>
      <c r="BU1" s="2"/>
      <c r="BV1" s="2"/>
    </row>
    <row r="2" spans="1:99" s="9" customFormat="1" ht="18.75" thickBot="1" x14ac:dyDescent="0.4">
      <c r="A2" s="112"/>
      <c r="B2" s="89"/>
      <c r="C2" s="90" t="s">
        <v>27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  <c r="W2" s="90" t="s">
        <v>25</v>
      </c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2"/>
      <c r="AQ2" s="90" t="s">
        <v>26</v>
      </c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2"/>
      <c r="BK2" s="105" t="s">
        <v>23</v>
      </c>
      <c r="BL2" s="81"/>
      <c r="BM2" s="81"/>
      <c r="BN2" s="8"/>
      <c r="BO2" s="8"/>
      <c r="BP2" s="8"/>
      <c r="BQ2" s="8"/>
      <c r="BR2" s="8"/>
      <c r="BS2" s="8"/>
      <c r="BT2" s="8"/>
      <c r="BU2" s="8"/>
      <c r="BV2" s="8"/>
    </row>
    <row r="3" spans="1:99" s="11" customFormat="1" ht="18.75" thickBot="1" x14ac:dyDescent="0.4">
      <c r="A3" s="112"/>
      <c r="B3" s="89"/>
      <c r="C3" s="96" t="s">
        <v>119</v>
      </c>
      <c r="D3" s="97"/>
      <c r="E3" s="97"/>
      <c r="F3" s="97"/>
      <c r="G3" s="97"/>
      <c r="H3" s="97"/>
      <c r="I3" s="97"/>
      <c r="J3" s="97"/>
      <c r="K3" s="97"/>
      <c r="L3" s="98"/>
      <c r="M3" s="96" t="s">
        <v>120</v>
      </c>
      <c r="N3" s="97"/>
      <c r="O3" s="97"/>
      <c r="P3" s="97"/>
      <c r="Q3" s="97"/>
      <c r="R3" s="97"/>
      <c r="S3" s="97"/>
      <c r="T3" s="97"/>
      <c r="U3" s="97"/>
      <c r="V3" s="98"/>
      <c r="W3" s="96" t="s">
        <v>119</v>
      </c>
      <c r="X3" s="97"/>
      <c r="Y3" s="97"/>
      <c r="Z3" s="97"/>
      <c r="AA3" s="97"/>
      <c r="AB3" s="97"/>
      <c r="AC3" s="97"/>
      <c r="AD3" s="97"/>
      <c r="AE3" s="97"/>
      <c r="AF3" s="98"/>
      <c r="AG3" s="96" t="s">
        <v>120</v>
      </c>
      <c r="AH3" s="97"/>
      <c r="AI3" s="97"/>
      <c r="AJ3" s="97"/>
      <c r="AK3" s="97"/>
      <c r="AL3" s="97"/>
      <c r="AM3" s="97"/>
      <c r="AN3" s="97"/>
      <c r="AO3" s="97"/>
      <c r="AP3" s="98"/>
      <c r="AQ3" s="96" t="s">
        <v>119</v>
      </c>
      <c r="AR3" s="97"/>
      <c r="AS3" s="97"/>
      <c r="AT3" s="97"/>
      <c r="AU3" s="97"/>
      <c r="AV3" s="97"/>
      <c r="AW3" s="97"/>
      <c r="AX3" s="97"/>
      <c r="AY3" s="97"/>
      <c r="AZ3" s="98"/>
      <c r="BA3" s="96" t="s">
        <v>120</v>
      </c>
      <c r="BB3" s="97"/>
      <c r="BC3" s="97"/>
      <c r="BD3" s="97"/>
      <c r="BE3" s="97"/>
      <c r="BF3" s="97"/>
      <c r="BG3" s="97"/>
      <c r="BH3" s="97"/>
      <c r="BI3" s="97"/>
      <c r="BJ3" s="98"/>
      <c r="BK3" s="106"/>
      <c r="BL3" s="82"/>
      <c r="BM3" s="82"/>
      <c r="BN3" s="10"/>
      <c r="BO3" s="10"/>
      <c r="BP3" s="10"/>
      <c r="BQ3" s="10"/>
      <c r="BR3" s="10"/>
      <c r="BS3" s="10"/>
      <c r="BT3" s="10"/>
      <c r="BU3" s="10"/>
      <c r="BV3" s="10"/>
    </row>
    <row r="4" spans="1:99" s="11" customFormat="1" ht="18" x14ac:dyDescent="0.35">
      <c r="A4" s="112"/>
      <c r="B4" s="89"/>
      <c r="C4" s="93" t="s">
        <v>34</v>
      </c>
      <c r="D4" s="94"/>
      <c r="E4" s="94"/>
      <c r="F4" s="94"/>
      <c r="G4" s="95"/>
      <c r="H4" s="93" t="s">
        <v>35</v>
      </c>
      <c r="I4" s="94"/>
      <c r="J4" s="94"/>
      <c r="K4" s="94"/>
      <c r="L4" s="95"/>
      <c r="M4" s="93" t="s">
        <v>34</v>
      </c>
      <c r="N4" s="94"/>
      <c r="O4" s="94"/>
      <c r="P4" s="94"/>
      <c r="Q4" s="95"/>
      <c r="R4" s="93" t="s">
        <v>35</v>
      </c>
      <c r="S4" s="94"/>
      <c r="T4" s="94"/>
      <c r="U4" s="94"/>
      <c r="V4" s="95"/>
      <c r="W4" s="93" t="s">
        <v>34</v>
      </c>
      <c r="X4" s="94"/>
      <c r="Y4" s="94"/>
      <c r="Z4" s="94"/>
      <c r="AA4" s="95"/>
      <c r="AB4" s="93" t="s">
        <v>35</v>
      </c>
      <c r="AC4" s="94"/>
      <c r="AD4" s="94"/>
      <c r="AE4" s="94"/>
      <c r="AF4" s="95"/>
      <c r="AG4" s="93" t="s">
        <v>34</v>
      </c>
      <c r="AH4" s="94"/>
      <c r="AI4" s="94"/>
      <c r="AJ4" s="94"/>
      <c r="AK4" s="95"/>
      <c r="AL4" s="93" t="s">
        <v>35</v>
      </c>
      <c r="AM4" s="94"/>
      <c r="AN4" s="94"/>
      <c r="AO4" s="94"/>
      <c r="AP4" s="95"/>
      <c r="AQ4" s="93" t="s">
        <v>34</v>
      </c>
      <c r="AR4" s="94"/>
      <c r="AS4" s="94"/>
      <c r="AT4" s="94"/>
      <c r="AU4" s="95"/>
      <c r="AV4" s="93" t="s">
        <v>35</v>
      </c>
      <c r="AW4" s="94"/>
      <c r="AX4" s="94"/>
      <c r="AY4" s="94"/>
      <c r="AZ4" s="95"/>
      <c r="BA4" s="93" t="s">
        <v>34</v>
      </c>
      <c r="BB4" s="94"/>
      <c r="BC4" s="94"/>
      <c r="BD4" s="94"/>
      <c r="BE4" s="95"/>
      <c r="BF4" s="93" t="s">
        <v>35</v>
      </c>
      <c r="BG4" s="94"/>
      <c r="BH4" s="94"/>
      <c r="BI4" s="94"/>
      <c r="BJ4" s="95"/>
      <c r="BK4" s="106"/>
      <c r="BL4" s="82"/>
      <c r="BM4" s="82"/>
      <c r="BN4" s="10"/>
      <c r="BO4" s="10"/>
      <c r="BP4" s="10"/>
      <c r="BQ4" s="10"/>
      <c r="BR4" s="10"/>
      <c r="BS4" s="10"/>
      <c r="BT4" s="10"/>
      <c r="BU4" s="10"/>
      <c r="BV4" s="10"/>
    </row>
    <row r="5" spans="1:99" s="7" customFormat="1" ht="15" x14ac:dyDescent="0.3">
      <c r="A5" s="112"/>
      <c r="B5" s="89"/>
      <c r="C5" s="13">
        <v>1</v>
      </c>
      <c r="D5" s="12">
        <v>2</v>
      </c>
      <c r="E5" s="12">
        <v>3</v>
      </c>
      <c r="F5" s="12">
        <v>4</v>
      </c>
      <c r="G5" s="14">
        <v>5</v>
      </c>
      <c r="H5" s="13">
        <v>1</v>
      </c>
      <c r="I5" s="12">
        <v>2</v>
      </c>
      <c r="J5" s="12">
        <v>3</v>
      </c>
      <c r="K5" s="12">
        <v>4</v>
      </c>
      <c r="L5" s="14">
        <v>5</v>
      </c>
      <c r="M5" s="13">
        <v>1</v>
      </c>
      <c r="N5" s="12">
        <v>2</v>
      </c>
      <c r="O5" s="12">
        <v>3</v>
      </c>
      <c r="P5" s="12">
        <v>4</v>
      </c>
      <c r="Q5" s="14">
        <v>5</v>
      </c>
      <c r="R5" s="13">
        <v>1</v>
      </c>
      <c r="S5" s="12">
        <v>2</v>
      </c>
      <c r="T5" s="12">
        <v>3</v>
      </c>
      <c r="U5" s="12">
        <v>4</v>
      </c>
      <c r="V5" s="14">
        <v>5</v>
      </c>
      <c r="W5" s="13">
        <v>1</v>
      </c>
      <c r="X5" s="12">
        <v>2</v>
      </c>
      <c r="Y5" s="12">
        <v>3</v>
      </c>
      <c r="Z5" s="12">
        <v>4</v>
      </c>
      <c r="AA5" s="14">
        <v>5</v>
      </c>
      <c r="AB5" s="13">
        <v>1</v>
      </c>
      <c r="AC5" s="12">
        <v>2</v>
      </c>
      <c r="AD5" s="12">
        <v>3</v>
      </c>
      <c r="AE5" s="12">
        <v>4</v>
      </c>
      <c r="AF5" s="14">
        <v>5</v>
      </c>
      <c r="AG5" s="13">
        <v>1</v>
      </c>
      <c r="AH5" s="12">
        <v>2</v>
      </c>
      <c r="AI5" s="12">
        <v>3</v>
      </c>
      <c r="AJ5" s="12">
        <v>4</v>
      </c>
      <c r="AK5" s="14">
        <v>5</v>
      </c>
      <c r="AL5" s="13">
        <v>1</v>
      </c>
      <c r="AM5" s="12">
        <v>2</v>
      </c>
      <c r="AN5" s="12">
        <v>3</v>
      </c>
      <c r="AO5" s="12">
        <v>4</v>
      </c>
      <c r="AP5" s="14">
        <v>5</v>
      </c>
      <c r="AQ5" s="13">
        <v>1</v>
      </c>
      <c r="AR5" s="13">
        <v>2</v>
      </c>
      <c r="AS5" s="12">
        <v>3</v>
      </c>
      <c r="AT5" s="12">
        <v>4</v>
      </c>
      <c r="AU5" s="14">
        <v>5</v>
      </c>
      <c r="AV5" s="13">
        <v>1</v>
      </c>
      <c r="AW5" s="12">
        <v>2</v>
      </c>
      <c r="AX5" s="12">
        <v>3</v>
      </c>
      <c r="AY5" s="12">
        <v>4</v>
      </c>
      <c r="AZ5" s="14">
        <v>5</v>
      </c>
      <c r="BA5" s="13">
        <v>1</v>
      </c>
      <c r="BB5" s="12">
        <v>2</v>
      </c>
      <c r="BC5" s="12">
        <v>3</v>
      </c>
      <c r="BD5" s="12">
        <v>4</v>
      </c>
      <c r="BE5" s="14">
        <v>5</v>
      </c>
      <c r="BF5" s="13">
        <v>1</v>
      </c>
      <c r="BG5" s="12">
        <v>2</v>
      </c>
      <c r="BH5" s="12">
        <v>3</v>
      </c>
      <c r="BI5" s="12">
        <v>4</v>
      </c>
      <c r="BJ5" s="14">
        <v>5</v>
      </c>
      <c r="BK5" s="107"/>
      <c r="BL5" s="83"/>
      <c r="BM5" s="83"/>
      <c r="BN5" s="5"/>
      <c r="BO5" s="5"/>
      <c r="BP5" s="5"/>
      <c r="BQ5" s="5"/>
      <c r="BR5" s="5"/>
      <c r="BS5" s="5"/>
      <c r="BT5" s="5"/>
      <c r="BU5" s="5"/>
      <c r="BV5" s="5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</row>
    <row r="6" spans="1:99" x14ac:dyDescent="0.2">
      <c r="A6" s="15" t="s">
        <v>0</v>
      </c>
      <c r="B6" s="18" t="s">
        <v>6</v>
      </c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1"/>
    </row>
    <row r="7" spans="1:99" x14ac:dyDescent="0.2">
      <c r="A7" s="15" t="s">
        <v>76</v>
      </c>
      <c r="B7" s="18" t="s">
        <v>12</v>
      </c>
      <c r="C7" s="99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1"/>
    </row>
    <row r="8" spans="1:99" x14ac:dyDescent="0.2">
      <c r="A8" s="15"/>
      <c r="B8" s="28" t="s">
        <v>101</v>
      </c>
      <c r="C8" s="34">
        <v>0</v>
      </c>
      <c r="D8" s="34">
        <v>154.99693231782149</v>
      </c>
      <c r="E8" s="34">
        <v>0</v>
      </c>
      <c r="F8" s="34">
        <v>0</v>
      </c>
      <c r="G8" s="34">
        <v>0</v>
      </c>
      <c r="H8" s="34">
        <v>7.3479822956334955</v>
      </c>
      <c r="I8" s="34">
        <v>191.8187481339981</v>
      </c>
      <c r="J8" s="34">
        <v>9.5189871591783</v>
      </c>
      <c r="K8" s="34">
        <v>0</v>
      </c>
      <c r="L8" s="34">
        <v>65.00999396363116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4.277021830701492</v>
      </c>
      <c r="S8" s="34">
        <v>1.0673645544638999</v>
      </c>
      <c r="T8" s="34">
        <v>23.870228025356802</v>
      </c>
      <c r="U8" s="34">
        <v>0</v>
      </c>
      <c r="V8" s="34">
        <v>8.9446974359240023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2.3762346229187008</v>
      </c>
      <c r="AC8" s="34">
        <v>123.5392176738886</v>
      </c>
      <c r="AD8" s="34">
        <v>9.9041123407853</v>
      </c>
      <c r="AE8" s="34">
        <v>0</v>
      </c>
      <c r="AF8" s="34">
        <v>33.113140702059589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2.0881811487025992</v>
      </c>
      <c r="AM8" s="34">
        <v>45.979864770034517</v>
      </c>
      <c r="AN8" s="34">
        <v>88.30117000510603</v>
      </c>
      <c r="AO8" s="34">
        <v>0</v>
      </c>
      <c r="AP8" s="34">
        <v>19.117625890134107</v>
      </c>
      <c r="AQ8" s="34">
        <v>0</v>
      </c>
      <c r="AR8" s="65">
        <v>0</v>
      </c>
      <c r="AS8" s="34">
        <v>0</v>
      </c>
      <c r="AT8" s="34">
        <v>0</v>
      </c>
      <c r="AU8" s="34">
        <v>0</v>
      </c>
      <c r="AV8" s="34">
        <v>7.006568900794699</v>
      </c>
      <c r="AW8" s="34">
        <v>11.550211820640801</v>
      </c>
      <c r="AX8" s="34">
        <v>1.1152655916070999</v>
      </c>
      <c r="AY8" s="34">
        <v>0</v>
      </c>
      <c r="AZ8" s="34">
        <v>25.159135461098927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1.7162597062375005</v>
      </c>
      <c r="BG8" s="34">
        <v>8.7490015142500016E-2</v>
      </c>
      <c r="BH8" s="34">
        <v>4.3695957885714005</v>
      </c>
      <c r="BI8" s="34">
        <v>0</v>
      </c>
      <c r="BJ8" s="34">
        <v>2.9964609716763992</v>
      </c>
      <c r="BK8" s="35">
        <f>SUM(C8:BJ8)</f>
        <v>845.27249112610752</v>
      </c>
      <c r="BL8" s="78"/>
    </row>
    <row r="9" spans="1:99" x14ac:dyDescent="0.2">
      <c r="A9" s="15"/>
      <c r="B9" s="20" t="s">
        <v>85</v>
      </c>
      <c r="C9" s="32">
        <f t="shared" ref="C9:BJ9" si="0">SUM(C8)</f>
        <v>0</v>
      </c>
      <c r="D9" s="61">
        <f t="shared" si="0"/>
        <v>154.99693231782149</v>
      </c>
      <c r="E9" s="32">
        <f t="shared" si="0"/>
        <v>0</v>
      </c>
      <c r="F9" s="32">
        <f t="shared" si="0"/>
        <v>0</v>
      </c>
      <c r="G9" s="32">
        <f t="shared" si="0"/>
        <v>0</v>
      </c>
      <c r="H9" s="61">
        <f t="shared" si="0"/>
        <v>7.3479822956334955</v>
      </c>
      <c r="I9" s="61">
        <f t="shared" si="0"/>
        <v>191.8187481339981</v>
      </c>
      <c r="J9" s="61">
        <f t="shared" si="0"/>
        <v>9.5189871591783</v>
      </c>
      <c r="K9" s="61">
        <f t="shared" si="0"/>
        <v>0</v>
      </c>
      <c r="L9" s="61">
        <f t="shared" si="0"/>
        <v>65.00999396363116</v>
      </c>
      <c r="M9" s="32">
        <f t="shared" si="0"/>
        <v>0</v>
      </c>
      <c r="N9" s="32">
        <f t="shared" si="0"/>
        <v>0</v>
      </c>
      <c r="O9" s="32">
        <f t="shared" si="0"/>
        <v>0</v>
      </c>
      <c r="P9" s="32">
        <f t="shared" si="0"/>
        <v>0</v>
      </c>
      <c r="Q9" s="32">
        <f t="shared" si="0"/>
        <v>0</v>
      </c>
      <c r="R9" s="61">
        <f t="shared" si="0"/>
        <v>4.277021830701492</v>
      </c>
      <c r="S9" s="61">
        <f t="shared" si="0"/>
        <v>1.0673645544638999</v>
      </c>
      <c r="T9" s="61">
        <f t="shared" si="0"/>
        <v>23.870228025356802</v>
      </c>
      <c r="U9" s="61">
        <f t="shared" si="0"/>
        <v>0</v>
      </c>
      <c r="V9" s="61">
        <f t="shared" si="0"/>
        <v>8.9446974359240023</v>
      </c>
      <c r="W9" s="32">
        <f t="shared" si="0"/>
        <v>0</v>
      </c>
      <c r="X9" s="61">
        <f t="shared" si="0"/>
        <v>0</v>
      </c>
      <c r="Y9" s="32">
        <f t="shared" si="0"/>
        <v>0</v>
      </c>
      <c r="Z9" s="32">
        <f t="shared" si="0"/>
        <v>0</v>
      </c>
      <c r="AA9" s="32">
        <f t="shared" si="0"/>
        <v>0</v>
      </c>
      <c r="AB9" s="61">
        <f t="shared" si="0"/>
        <v>2.3762346229187008</v>
      </c>
      <c r="AC9" s="61">
        <f t="shared" si="0"/>
        <v>123.5392176738886</v>
      </c>
      <c r="AD9" s="61">
        <f t="shared" si="0"/>
        <v>9.9041123407853</v>
      </c>
      <c r="AE9" s="61">
        <f t="shared" si="0"/>
        <v>0</v>
      </c>
      <c r="AF9" s="61">
        <f t="shared" si="0"/>
        <v>33.113140702059589</v>
      </c>
      <c r="AG9" s="32">
        <f t="shared" si="0"/>
        <v>0</v>
      </c>
      <c r="AH9" s="32">
        <f t="shared" si="0"/>
        <v>0</v>
      </c>
      <c r="AI9" s="32">
        <f t="shared" si="0"/>
        <v>0</v>
      </c>
      <c r="AJ9" s="32">
        <f t="shared" si="0"/>
        <v>0</v>
      </c>
      <c r="AK9" s="32">
        <f t="shared" si="0"/>
        <v>0</v>
      </c>
      <c r="AL9" s="61">
        <f t="shared" si="0"/>
        <v>2.0881811487025992</v>
      </c>
      <c r="AM9" s="61">
        <f t="shared" si="0"/>
        <v>45.979864770034517</v>
      </c>
      <c r="AN9" s="61">
        <f t="shared" si="0"/>
        <v>88.30117000510603</v>
      </c>
      <c r="AO9" s="61">
        <f t="shared" si="0"/>
        <v>0</v>
      </c>
      <c r="AP9" s="61">
        <f t="shared" si="0"/>
        <v>19.117625890134107</v>
      </c>
      <c r="AQ9" s="32">
        <f t="shared" si="0"/>
        <v>0</v>
      </c>
      <c r="AR9" s="67">
        <f t="shared" si="0"/>
        <v>0</v>
      </c>
      <c r="AS9" s="32">
        <f t="shared" si="0"/>
        <v>0</v>
      </c>
      <c r="AT9" s="32">
        <f t="shared" si="0"/>
        <v>0</v>
      </c>
      <c r="AU9" s="32">
        <f t="shared" si="0"/>
        <v>0</v>
      </c>
      <c r="AV9" s="61">
        <f>(SUM(AV8))</f>
        <v>7.006568900794699</v>
      </c>
      <c r="AW9" s="61">
        <f>(SUM(AW8))</f>
        <v>11.550211820640801</v>
      </c>
      <c r="AX9" s="61">
        <f t="shared" si="0"/>
        <v>1.1152655916070999</v>
      </c>
      <c r="AY9" s="61">
        <f t="shared" si="0"/>
        <v>0</v>
      </c>
      <c r="AZ9" s="61">
        <f t="shared" si="0"/>
        <v>25.159135461098927</v>
      </c>
      <c r="BA9" s="32">
        <f t="shared" si="0"/>
        <v>0</v>
      </c>
      <c r="BB9" s="32">
        <f t="shared" si="0"/>
        <v>0</v>
      </c>
      <c r="BC9" s="32">
        <f t="shared" si="0"/>
        <v>0</v>
      </c>
      <c r="BD9" s="32">
        <f t="shared" si="0"/>
        <v>0</v>
      </c>
      <c r="BE9" s="32">
        <f t="shared" si="0"/>
        <v>0</v>
      </c>
      <c r="BF9" s="61">
        <f t="shared" si="0"/>
        <v>1.7162597062375005</v>
      </c>
      <c r="BG9" s="61">
        <f t="shared" si="0"/>
        <v>8.7490015142500016E-2</v>
      </c>
      <c r="BH9" s="61">
        <f t="shared" si="0"/>
        <v>4.3695957885714005</v>
      </c>
      <c r="BI9" s="61">
        <f t="shared" si="0"/>
        <v>0</v>
      </c>
      <c r="BJ9" s="61">
        <f t="shared" si="0"/>
        <v>2.9964609716763992</v>
      </c>
      <c r="BK9" s="62">
        <f>SUM(BK8)</f>
        <v>845.27249112610752</v>
      </c>
    </row>
    <row r="10" spans="1:99" x14ac:dyDescent="0.2">
      <c r="A10" s="15" t="s">
        <v>77</v>
      </c>
      <c r="B10" s="19" t="s">
        <v>3</v>
      </c>
      <c r="C10" s="99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1"/>
    </row>
    <row r="11" spans="1:99" x14ac:dyDescent="0.2">
      <c r="A11" s="15"/>
      <c r="B11" s="28" t="s">
        <v>102</v>
      </c>
      <c r="C11" s="34">
        <v>0</v>
      </c>
      <c r="D11" s="34">
        <v>6.5432512938571001</v>
      </c>
      <c r="E11" s="34">
        <v>0</v>
      </c>
      <c r="F11" s="34">
        <v>0</v>
      </c>
      <c r="G11" s="34">
        <v>0</v>
      </c>
      <c r="H11" s="34">
        <v>0.20564907035499999</v>
      </c>
      <c r="I11" s="34">
        <v>5.8715191964100001E-2</v>
      </c>
      <c r="J11" s="34">
        <v>0</v>
      </c>
      <c r="K11" s="34">
        <v>0</v>
      </c>
      <c r="L11" s="34">
        <v>5.1444966728213002</v>
      </c>
      <c r="M11" s="34">
        <v>0</v>
      </c>
      <c r="N11" s="34">
        <v>0</v>
      </c>
      <c r="O11" s="34">
        <v>0</v>
      </c>
      <c r="P11" s="34">
        <v>0</v>
      </c>
      <c r="Q11" s="34">
        <v>0</v>
      </c>
      <c r="R11" s="34">
        <v>0.17041780024860001</v>
      </c>
      <c r="S11" s="34">
        <v>2.0671333570999998E-3</v>
      </c>
      <c r="T11" s="34">
        <v>0</v>
      </c>
      <c r="U11" s="34">
        <v>0</v>
      </c>
      <c r="V11" s="34">
        <v>0.21310349303569998</v>
      </c>
      <c r="W11" s="34">
        <v>0</v>
      </c>
      <c r="X11" s="34">
        <v>0</v>
      </c>
      <c r="Y11" s="34">
        <v>0</v>
      </c>
      <c r="Z11" s="34">
        <v>0</v>
      </c>
      <c r="AA11" s="34">
        <v>0</v>
      </c>
      <c r="AB11" s="34">
        <v>0.63701009335189973</v>
      </c>
      <c r="AC11" s="34">
        <v>0.16184987571420001</v>
      </c>
      <c r="AD11" s="34">
        <v>0</v>
      </c>
      <c r="AE11" s="34">
        <v>0</v>
      </c>
      <c r="AF11" s="34">
        <v>0.75133525599939999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0.66281596374350016</v>
      </c>
      <c r="AM11" s="34">
        <v>0.15030605496420002</v>
      </c>
      <c r="AN11" s="34">
        <v>0</v>
      </c>
      <c r="AO11" s="34">
        <v>0</v>
      </c>
      <c r="AP11" s="34">
        <v>0.60625022357110003</v>
      </c>
      <c r="AQ11" s="34">
        <v>0</v>
      </c>
      <c r="AR11" s="65">
        <v>0</v>
      </c>
      <c r="AS11" s="34">
        <v>0</v>
      </c>
      <c r="AT11" s="34">
        <v>0</v>
      </c>
      <c r="AU11" s="34">
        <v>0</v>
      </c>
      <c r="AV11" s="34">
        <v>0.66983286442620005</v>
      </c>
      <c r="AW11" s="34">
        <v>0.2799578442856</v>
      </c>
      <c r="AX11" s="34">
        <v>0</v>
      </c>
      <c r="AY11" s="34">
        <v>0</v>
      </c>
      <c r="AZ11" s="34">
        <v>0.9038345311067999</v>
      </c>
      <c r="BA11" s="34">
        <v>0</v>
      </c>
      <c r="BB11" s="34">
        <v>0</v>
      </c>
      <c r="BC11" s="34">
        <v>0</v>
      </c>
      <c r="BD11" s="34">
        <v>0</v>
      </c>
      <c r="BE11" s="34">
        <v>0</v>
      </c>
      <c r="BF11" s="34">
        <v>0.21961350692760001</v>
      </c>
      <c r="BG11" s="34">
        <v>8.6284742857000007E-3</v>
      </c>
      <c r="BH11" s="34">
        <v>0</v>
      </c>
      <c r="BI11" s="34">
        <v>0</v>
      </c>
      <c r="BJ11" s="34">
        <v>5.8114510249800001E-2</v>
      </c>
      <c r="BK11" s="35">
        <f>SUM(C11:BJ11)</f>
        <v>17.447249854264903</v>
      </c>
    </row>
    <row r="12" spans="1:99" x14ac:dyDescent="0.2">
      <c r="A12" s="15"/>
      <c r="B12" s="20" t="s">
        <v>86</v>
      </c>
      <c r="C12" s="32">
        <f t="shared" ref="C12:BJ12" si="1">SUM(C11)</f>
        <v>0</v>
      </c>
      <c r="D12" s="61">
        <f t="shared" si="1"/>
        <v>6.5432512938571001</v>
      </c>
      <c r="E12" s="32">
        <f t="shared" si="1"/>
        <v>0</v>
      </c>
      <c r="F12" s="32">
        <f t="shared" si="1"/>
        <v>0</v>
      </c>
      <c r="G12" s="32">
        <f t="shared" si="1"/>
        <v>0</v>
      </c>
      <c r="H12" s="61">
        <f t="shared" si="1"/>
        <v>0.20564907035499999</v>
      </c>
      <c r="I12" s="61">
        <f t="shared" si="1"/>
        <v>5.8715191964100001E-2</v>
      </c>
      <c r="J12" s="61">
        <f t="shared" si="1"/>
        <v>0</v>
      </c>
      <c r="K12" s="61">
        <f t="shared" si="1"/>
        <v>0</v>
      </c>
      <c r="L12" s="61">
        <f t="shared" si="1"/>
        <v>5.1444966728213002</v>
      </c>
      <c r="M12" s="32">
        <f t="shared" si="1"/>
        <v>0</v>
      </c>
      <c r="N12" s="32">
        <f t="shared" si="1"/>
        <v>0</v>
      </c>
      <c r="O12" s="32">
        <f t="shared" si="1"/>
        <v>0</v>
      </c>
      <c r="P12" s="32">
        <f t="shared" si="1"/>
        <v>0</v>
      </c>
      <c r="Q12" s="32">
        <f t="shared" si="1"/>
        <v>0</v>
      </c>
      <c r="R12" s="61">
        <f t="shared" si="1"/>
        <v>0.17041780024860001</v>
      </c>
      <c r="S12" s="61">
        <f t="shared" si="1"/>
        <v>2.0671333570999998E-3</v>
      </c>
      <c r="T12" s="61">
        <f t="shared" si="1"/>
        <v>0</v>
      </c>
      <c r="U12" s="61">
        <f t="shared" si="1"/>
        <v>0</v>
      </c>
      <c r="V12" s="61">
        <f t="shared" si="1"/>
        <v>0.21310349303569998</v>
      </c>
      <c r="W12" s="32">
        <f t="shared" si="1"/>
        <v>0</v>
      </c>
      <c r="X12" s="61">
        <f t="shared" si="1"/>
        <v>0</v>
      </c>
      <c r="Y12" s="32">
        <f t="shared" si="1"/>
        <v>0</v>
      </c>
      <c r="Z12" s="32">
        <f t="shared" si="1"/>
        <v>0</v>
      </c>
      <c r="AA12" s="32">
        <f t="shared" si="1"/>
        <v>0</v>
      </c>
      <c r="AB12" s="61">
        <f t="shared" si="1"/>
        <v>0.63701009335189973</v>
      </c>
      <c r="AC12" s="61">
        <f t="shared" si="1"/>
        <v>0.16184987571420001</v>
      </c>
      <c r="AD12" s="61">
        <f t="shared" si="1"/>
        <v>0</v>
      </c>
      <c r="AE12" s="61">
        <f t="shared" si="1"/>
        <v>0</v>
      </c>
      <c r="AF12" s="61">
        <f t="shared" si="1"/>
        <v>0.75133525599939999</v>
      </c>
      <c r="AG12" s="32">
        <f t="shared" si="1"/>
        <v>0</v>
      </c>
      <c r="AH12" s="32">
        <f t="shared" si="1"/>
        <v>0</v>
      </c>
      <c r="AI12" s="32">
        <f t="shared" si="1"/>
        <v>0</v>
      </c>
      <c r="AJ12" s="32">
        <f t="shared" si="1"/>
        <v>0</v>
      </c>
      <c r="AK12" s="32">
        <f t="shared" si="1"/>
        <v>0</v>
      </c>
      <c r="AL12" s="61">
        <f t="shared" si="1"/>
        <v>0.66281596374350016</v>
      </c>
      <c r="AM12" s="61">
        <f t="shared" si="1"/>
        <v>0.15030605496420002</v>
      </c>
      <c r="AN12" s="61">
        <f t="shared" si="1"/>
        <v>0</v>
      </c>
      <c r="AO12" s="61">
        <f t="shared" si="1"/>
        <v>0</v>
      </c>
      <c r="AP12" s="61">
        <f t="shared" si="1"/>
        <v>0.60625022357110003</v>
      </c>
      <c r="AQ12" s="32">
        <f t="shared" si="1"/>
        <v>0</v>
      </c>
      <c r="AR12" s="67">
        <f t="shared" si="1"/>
        <v>0</v>
      </c>
      <c r="AS12" s="32">
        <f t="shared" si="1"/>
        <v>0</v>
      </c>
      <c r="AT12" s="32">
        <f t="shared" si="1"/>
        <v>0</v>
      </c>
      <c r="AU12" s="32">
        <f t="shared" si="1"/>
        <v>0</v>
      </c>
      <c r="AV12" s="61">
        <f>(SUM(AV11))</f>
        <v>0.66983286442620005</v>
      </c>
      <c r="AW12" s="61">
        <f>(SUM(AW11))</f>
        <v>0.2799578442856</v>
      </c>
      <c r="AX12" s="61">
        <f t="shared" si="1"/>
        <v>0</v>
      </c>
      <c r="AY12" s="61">
        <f t="shared" si="1"/>
        <v>0</v>
      </c>
      <c r="AZ12" s="61">
        <f t="shared" si="1"/>
        <v>0.9038345311067999</v>
      </c>
      <c r="BA12" s="32">
        <f t="shared" si="1"/>
        <v>0</v>
      </c>
      <c r="BB12" s="32">
        <f t="shared" si="1"/>
        <v>0</v>
      </c>
      <c r="BC12" s="32">
        <f t="shared" si="1"/>
        <v>0</v>
      </c>
      <c r="BD12" s="32">
        <f t="shared" si="1"/>
        <v>0</v>
      </c>
      <c r="BE12" s="32">
        <f t="shared" si="1"/>
        <v>0</v>
      </c>
      <c r="BF12" s="61">
        <f t="shared" si="1"/>
        <v>0.21961350692760001</v>
      </c>
      <c r="BG12" s="61">
        <f t="shared" si="1"/>
        <v>8.6284742857000007E-3</v>
      </c>
      <c r="BH12" s="61">
        <f t="shared" si="1"/>
        <v>0</v>
      </c>
      <c r="BI12" s="61">
        <f t="shared" si="1"/>
        <v>0</v>
      </c>
      <c r="BJ12" s="61">
        <f t="shared" si="1"/>
        <v>5.8114510249800001E-2</v>
      </c>
      <c r="BK12" s="64">
        <f>SUM(BK11)</f>
        <v>17.447249854264903</v>
      </c>
    </row>
    <row r="13" spans="1:99" x14ac:dyDescent="0.2">
      <c r="A13" s="15" t="s">
        <v>78</v>
      </c>
      <c r="B13" s="19" t="s">
        <v>10</v>
      </c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1"/>
    </row>
    <row r="14" spans="1:99" x14ac:dyDescent="0.2">
      <c r="A14" s="15"/>
      <c r="B14" s="20" t="s">
        <v>36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4">
        <v>0</v>
      </c>
      <c r="AF14" s="34">
        <v>0</v>
      </c>
      <c r="AG14" s="34">
        <v>0</v>
      </c>
      <c r="AH14" s="34">
        <v>0</v>
      </c>
      <c r="AI14" s="34">
        <v>0</v>
      </c>
      <c r="AJ14" s="34">
        <v>0</v>
      </c>
      <c r="AK14" s="34">
        <v>0</v>
      </c>
      <c r="AL14" s="34">
        <v>0</v>
      </c>
      <c r="AM14" s="34">
        <v>0</v>
      </c>
      <c r="AN14" s="34">
        <v>0</v>
      </c>
      <c r="AO14" s="34">
        <v>0</v>
      </c>
      <c r="AP14" s="34">
        <v>0</v>
      </c>
      <c r="AQ14" s="34">
        <v>0</v>
      </c>
      <c r="AR14" s="65">
        <v>0</v>
      </c>
      <c r="AS14" s="34">
        <v>0</v>
      </c>
      <c r="AT14" s="34">
        <v>0</v>
      </c>
      <c r="AU14" s="34">
        <v>0</v>
      </c>
      <c r="AV14" s="34">
        <v>0</v>
      </c>
      <c r="AW14" s="34">
        <v>0</v>
      </c>
      <c r="AX14" s="34">
        <v>0</v>
      </c>
      <c r="AY14" s="34">
        <v>0</v>
      </c>
      <c r="AZ14" s="34">
        <v>0</v>
      </c>
      <c r="BA14" s="34">
        <v>0</v>
      </c>
      <c r="BB14" s="34">
        <v>0</v>
      </c>
      <c r="BC14" s="34">
        <v>0</v>
      </c>
      <c r="BD14" s="34">
        <v>0</v>
      </c>
      <c r="BE14" s="34">
        <v>0</v>
      </c>
      <c r="BF14" s="34">
        <v>0</v>
      </c>
      <c r="BG14" s="34">
        <v>0</v>
      </c>
      <c r="BH14" s="34">
        <v>0</v>
      </c>
      <c r="BI14" s="34">
        <v>0</v>
      </c>
      <c r="BJ14" s="34">
        <v>0</v>
      </c>
      <c r="BK14" s="35">
        <f t="shared" ref="BK14" si="2">SUM(C14:BJ14)</f>
        <v>0</v>
      </c>
    </row>
    <row r="15" spans="1:99" x14ac:dyDescent="0.2">
      <c r="A15" s="15"/>
      <c r="B15" s="20" t="s">
        <v>93</v>
      </c>
      <c r="C15" s="33">
        <f t="shared" ref="C15:AH15" si="3">SUM(C14:C14)</f>
        <v>0</v>
      </c>
      <c r="D15" s="33">
        <f t="shared" si="3"/>
        <v>0</v>
      </c>
      <c r="E15" s="33">
        <f t="shared" si="3"/>
        <v>0</v>
      </c>
      <c r="F15" s="33">
        <f t="shared" si="3"/>
        <v>0</v>
      </c>
      <c r="G15" s="33">
        <f t="shared" si="3"/>
        <v>0</v>
      </c>
      <c r="H15" s="33">
        <f t="shared" si="3"/>
        <v>0</v>
      </c>
      <c r="I15" s="33">
        <f t="shared" si="3"/>
        <v>0</v>
      </c>
      <c r="J15" s="33">
        <f t="shared" si="3"/>
        <v>0</v>
      </c>
      <c r="K15" s="33">
        <f t="shared" si="3"/>
        <v>0</v>
      </c>
      <c r="L15" s="33">
        <f t="shared" si="3"/>
        <v>0</v>
      </c>
      <c r="M15" s="33">
        <f t="shared" si="3"/>
        <v>0</v>
      </c>
      <c r="N15" s="33">
        <f t="shared" si="3"/>
        <v>0</v>
      </c>
      <c r="O15" s="33">
        <f t="shared" si="3"/>
        <v>0</v>
      </c>
      <c r="P15" s="33">
        <f t="shared" si="3"/>
        <v>0</v>
      </c>
      <c r="Q15" s="33">
        <f t="shared" si="3"/>
        <v>0</v>
      </c>
      <c r="R15" s="33">
        <f t="shared" si="3"/>
        <v>0</v>
      </c>
      <c r="S15" s="33">
        <f t="shared" si="3"/>
        <v>0</v>
      </c>
      <c r="T15" s="33">
        <f t="shared" si="3"/>
        <v>0</v>
      </c>
      <c r="U15" s="33">
        <f t="shared" si="3"/>
        <v>0</v>
      </c>
      <c r="V15" s="33">
        <f t="shared" si="3"/>
        <v>0</v>
      </c>
      <c r="W15" s="33">
        <f t="shared" si="3"/>
        <v>0</v>
      </c>
      <c r="X15" s="33">
        <f t="shared" si="3"/>
        <v>0</v>
      </c>
      <c r="Y15" s="33">
        <f t="shared" si="3"/>
        <v>0</v>
      </c>
      <c r="Z15" s="33">
        <f t="shared" si="3"/>
        <v>0</v>
      </c>
      <c r="AA15" s="33">
        <f t="shared" si="3"/>
        <v>0</v>
      </c>
      <c r="AB15" s="33">
        <f t="shared" si="3"/>
        <v>0</v>
      </c>
      <c r="AC15" s="33">
        <f t="shared" si="3"/>
        <v>0</v>
      </c>
      <c r="AD15" s="33">
        <f t="shared" si="3"/>
        <v>0</v>
      </c>
      <c r="AE15" s="33">
        <f t="shared" si="3"/>
        <v>0</v>
      </c>
      <c r="AF15" s="33">
        <f t="shared" si="3"/>
        <v>0</v>
      </c>
      <c r="AG15" s="33">
        <f t="shared" si="3"/>
        <v>0</v>
      </c>
      <c r="AH15" s="33">
        <f t="shared" si="3"/>
        <v>0</v>
      </c>
      <c r="AI15" s="33">
        <f t="shared" ref="AI15:BK15" si="4">SUM(AI14:AI14)</f>
        <v>0</v>
      </c>
      <c r="AJ15" s="33">
        <f t="shared" si="4"/>
        <v>0</v>
      </c>
      <c r="AK15" s="33">
        <f t="shared" si="4"/>
        <v>0</v>
      </c>
      <c r="AL15" s="33">
        <f t="shared" si="4"/>
        <v>0</v>
      </c>
      <c r="AM15" s="33">
        <f t="shared" si="4"/>
        <v>0</v>
      </c>
      <c r="AN15" s="33">
        <f t="shared" si="4"/>
        <v>0</v>
      </c>
      <c r="AO15" s="33">
        <f t="shared" si="4"/>
        <v>0</v>
      </c>
      <c r="AP15" s="33">
        <f t="shared" si="4"/>
        <v>0</v>
      </c>
      <c r="AQ15" s="33">
        <f t="shared" si="4"/>
        <v>0</v>
      </c>
      <c r="AR15" s="66">
        <f t="shared" si="4"/>
        <v>0</v>
      </c>
      <c r="AS15" s="33">
        <f t="shared" si="4"/>
        <v>0</v>
      </c>
      <c r="AT15" s="33">
        <f t="shared" si="4"/>
        <v>0</v>
      </c>
      <c r="AU15" s="33">
        <f t="shared" si="4"/>
        <v>0</v>
      </c>
      <c r="AV15" s="33">
        <f t="shared" si="4"/>
        <v>0</v>
      </c>
      <c r="AW15" s="33">
        <f t="shared" si="4"/>
        <v>0</v>
      </c>
      <c r="AX15" s="33">
        <f t="shared" si="4"/>
        <v>0</v>
      </c>
      <c r="AY15" s="33">
        <f t="shared" si="4"/>
        <v>0</v>
      </c>
      <c r="AZ15" s="33">
        <f t="shared" si="4"/>
        <v>0</v>
      </c>
      <c r="BA15" s="33">
        <f t="shared" si="4"/>
        <v>0</v>
      </c>
      <c r="BB15" s="33">
        <f t="shared" si="4"/>
        <v>0</v>
      </c>
      <c r="BC15" s="33">
        <f t="shared" si="4"/>
        <v>0</v>
      </c>
      <c r="BD15" s="33">
        <f t="shared" si="4"/>
        <v>0</v>
      </c>
      <c r="BE15" s="33">
        <f t="shared" si="4"/>
        <v>0</v>
      </c>
      <c r="BF15" s="33">
        <f t="shared" si="4"/>
        <v>0</v>
      </c>
      <c r="BG15" s="33">
        <f t="shared" si="4"/>
        <v>0</v>
      </c>
      <c r="BH15" s="33">
        <f t="shared" si="4"/>
        <v>0</v>
      </c>
      <c r="BI15" s="33">
        <f t="shared" si="4"/>
        <v>0</v>
      </c>
      <c r="BJ15" s="33">
        <f t="shared" si="4"/>
        <v>0</v>
      </c>
      <c r="BK15" s="33">
        <f t="shared" si="4"/>
        <v>0</v>
      </c>
    </row>
    <row r="16" spans="1:99" x14ac:dyDescent="0.2">
      <c r="A16" s="15" t="s">
        <v>79</v>
      </c>
      <c r="B16" s="19" t="s">
        <v>13</v>
      </c>
      <c r="C16" s="99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</row>
    <row r="17" spans="1:65" x14ac:dyDescent="0.2">
      <c r="A17" s="15"/>
      <c r="B17" s="20" t="s">
        <v>36</v>
      </c>
      <c r="C17" s="30">
        <v>0</v>
      </c>
      <c r="D17" s="29">
        <v>0</v>
      </c>
      <c r="E17" s="29">
        <v>0</v>
      </c>
      <c r="F17" s="29">
        <v>0</v>
      </c>
      <c r="G17" s="31">
        <v>0</v>
      </c>
      <c r="H17" s="30">
        <v>0</v>
      </c>
      <c r="I17" s="29">
        <v>0</v>
      </c>
      <c r="J17" s="29">
        <v>0</v>
      </c>
      <c r="K17" s="29">
        <v>0</v>
      </c>
      <c r="L17" s="31">
        <v>0</v>
      </c>
      <c r="M17" s="30">
        <v>0</v>
      </c>
      <c r="N17" s="29">
        <v>0</v>
      </c>
      <c r="O17" s="29">
        <v>0</v>
      </c>
      <c r="P17" s="29">
        <v>0</v>
      </c>
      <c r="Q17" s="31">
        <v>0</v>
      </c>
      <c r="R17" s="30">
        <v>0</v>
      </c>
      <c r="S17" s="29">
        <v>0</v>
      </c>
      <c r="T17" s="29">
        <v>0</v>
      </c>
      <c r="U17" s="29">
        <v>0</v>
      </c>
      <c r="V17" s="31">
        <v>0</v>
      </c>
      <c r="W17" s="30">
        <v>0</v>
      </c>
      <c r="X17" s="29">
        <v>0</v>
      </c>
      <c r="Y17" s="29">
        <v>0</v>
      </c>
      <c r="Z17" s="29">
        <v>0</v>
      </c>
      <c r="AA17" s="31">
        <v>0</v>
      </c>
      <c r="AB17" s="30">
        <v>0</v>
      </c>
      <c r="AC17" s="29">
        <v>0</v>
      </c>
      <c r="AD17" s="29">
        <v>0</v>
      </c>
      <c r="AE17" s="29">
        <v>0</v>
      </c>
      <c r="AF17" s="31">
        <v>0</v>
      </c>
      <c r="AG17" s="30">
        <v>0</v>
      </c>
      <c r="AH17" s="29">
        <v>0</v>
      </c>
      <c r="AI17" s="29">
        <v>0</v>
      </c>
      <c r="AJ17" s="29">
        <v>0</v>
      </c>
      <c r="AK17" s="31">
        <v>0</v>
      </c>
      <c r="AL17" s="30">
        <v>0</v>
      </c>
      <c r="AM17" s="29">
        <v>0</v>
      </c>
      <c r="AN17" s="29">
        <v>0</v>
      </c>
      <c r="AO17" s="29">
        <v>0</v>
      </c>
      <c r="AP17" s="31">
        <v>0</v>
      </c>
      <c r="AQ17" s="30">
        <v>0</v>
      </c>
      <c r="AR17" s="68">
        <v>0</v>
      </c>
      <c r="AS17" s="29">
        <v>0</v>
      </c>
      <c r="AT17" s="29">
        <v>0</v>
      </c>
      <c r="AU17" s="31">
        <v>0</v>
      </c>
      <c r="AV17" s="30">
        <v>0</v>
      </c>
      <c r="AW17" s="29">
        <v>0</v>
      </c>
      <c r="AX17" s="29">
        <v>0</v>
      </c>
      <c r="AY17" s="29">
        <v>0</v>
      </c>
      <c r="AZ17" s="31">
        <v>0</v>
      </c>
      <c r="BA17" s="30">
        <v>0</v>
      </c>
      <c r="BB17" s="29">
        <v>0</v>
      </c>
      <c r="BC17" s="29">
        <v>0</v>
      </c>
      <c r="BD17" s="29">
        <v>0</v>
      </c>
      <c r="BE17" s="31">
        <v>0</v>
      </c>
      <c r="BF17" s="30">
        <v>0</v>
      </c>
      <c r="BG17" s="29">
        <v>0</v>
      </c>
      <c r="BH17" s="29">
        <v>0</v>
      </c>
      <c r="BI17" s="29">
        <v>0</v>
      </c>
      <c r="BJ17" s="31">
        <v>0</v>
      </c>
      <c r="BK17" s="35">
        <f>SUM(C17:BJ17)</f>
        <v>0</v>
      </c>
    </row>
    <row r="18" spans="1:65" x14ac:dyDescent="0.2">
      <c r="A18" s="15"/>
      <c r="B18" s="20" t="s">
        <v>92</v>
      </c>
      <c r="C18" s="32">
        <f t="shared" ref="C18:BJ18" si="5">SUM(C17)</f>
        <v>0</v>
      </c>
      <c r="D18" s="32">
        <f t="shared" si="5"/>
        <v>0</v>
      </c>
      <c r="E18" s="32">
        <f t="shared" si="5"/>
        <v>0</v>
      </c>
      <c r="F18" s="32">
        <f t="shared" si="5"/>
        <v>0</v>
      </c>
      <c r="G18" s="32">
        <f t="shared" si="5"/>
        <v>0</v>
      </c>
      <c r="H18" s="32">
        <f t="shared" si="5"/>
        <v>0</v>
      </c>
      <c r="I18" s="32">
        <f t="shared" si="5"/>
        <v>0</v>
      </c>
      <c r="J18" s="32">
        <f t="shared" si="5"/>
        <v>0</v>
      </c>
      <c r="K18" s="32">
        <f t="shared" si="5"/>
        <v>0</v>
      </c>
      <c r="L18" s="32">
        <f t="shared" si="5"/>
        <v>0</v>
      </c>
      <c r="M18" s="32">
        <f t="shared" si="5"/>
        <v>0</v>
      </c>
      <c r="N18" s="32">
        <f t="shared" si="5"/>
        <v>0</v>
      </c>
      <c r="O18" s="32">
        <f t="shared" si="5"/>
        <v>0</v>
      </c>
      <c r="P18" s="32">
        <f t="shared" si="5"/>
        <v>0</v>
      </c>
      <c r="Q18" s="32">
        <f t="shared" si="5"/>
        <v>0</v>
      </c>
      <c r="R18" s="32">
        <f t="shared" si="5"/>
        <v>0</v>
      </c>
      <c r="S18" s="32">
        <f t="shared" si="5"/>
        <v>0</v>
      </c>
      <c r="T18" s="32">
        <f t="shared" si="5"/>
        <v>0</v>
      </c>
      <c r="U18" s="32">
        <f t="shared" si="5"/>
        <v>0</v>
      </c>
      <c r="V18" s="32">
        <f t="shared" si="5"/>
        <v>0</v>
      </c>
      <c r="W18" s="32">
        <f t="shared" si="5"/>
        <v>0</v>
      </c>
      <c r="X18" s="32">
        <f t="shared" si="5"/>
        <v>0</v>
      </c>
      <c r="Y18" s="32">
        <f t="shared" si="5"/>
        <v>0</v>
      </c>
      <c r="Z18" s="32">
        <f t="shared" si="5"/>
        <v>0</v>
      </c>
      <c r="AA18" s="32">
        <f t="shared" si="5"/>
        <v>0</v>
      </c>
      <c r="AB18" s="32">
        <f t="shared" si="5"/>
        <v>0</v>
      </c>
      <c r="AC18" s="32">
        <f t="shared" si="5"/>
        <v>0</v>
      </c>
      <c r="AD18" s="32">
        <f t="shared" si="5"/>
        <v>0</v>
      </c>
      <c r="AE18" s="32">
        <f t="shared" si="5"/>
        <v>0</v>
      </c>
      <c r="AF18" s="32">
        <f t="shared" si="5"/>
        <v>0</v>
      </c>
      <c r="AG18" s="32">
        <f t="shared" si="5"/>
        <v>0</v>
      </c>
      <c r="AH18" s="32">
        <f t="shared" si="5"/>
        <v>0</v>
      </c>
      <c r="AI18" s="32">
        <f t="shared" si="5"/>
        <v>0</v>
      </c>
      <c r="AJ18" s="32">
        <f t="shared" si="5"/>
        <v>0</v>
      </c>
      <c r="AK18" s="32">
        <f t="shared" si="5"/>
        <v>0</v>
      </c>
      <c r="AL18" s="32">
        <f t="shared" si="5"/>
        <v>0</v>
      </c>
      <c r="AM18" s="32">
        <f t="shared" si="5"/>
        <v>0</v>
      </c>
      <c r="AN18" s="32">
        <f t="shared" si="5"/>
        <v>0</v>
      </c>
      <c r="AO18" s="32">
        <f t="shared" si="5"/>
        <v>0</v>
      </c>
      <c r="AP18" s="32">
        <f t="shared" si="5"/>
        <v>0</v>
      </c>
      <c r="AQ18" s="32">
        <f t="shared" si="5"/>
        <v>0</v>
      </c>
      <c r="AR18" s="67">
        <f t="shared" si="5"/>
        <v>0</v>
      </c>
      <c r="AS18" s="32">
        <f t="shared" si="5"/>
        <v>0</v>
      </c>
      <c r="AT18" s="32">
        <f t="shared" si="5"/>
        <v>0</v>
      </c>
      <c r="AU18" s="32">
        <f t="shared" si="5"/>
        <v>0</v>
      </c>
      <c r="AV18" s="32">
        <f t="shared" si="5"/>
        <v>0</v>
      </c>
      <c r="AW18" s="32">
        <f t="shared" si="5"/>
        <v>0</v>
      </c>
      <c r="AX18" s="32">
        <f t="shared" si="5"/>
        <v>0</v>
      </c>
      <c r="AY18" s="32">
        <f t="shared" si="5"/>
        <v>0</v>
      </c>
      <c r="AZ18" s="32">
        <f t="shared" si="5"/>
        <v>0</v>
      </c>
      <c r="BA18" s="32">
        <f t="shared" si="5"/>
        <v>0</v>
      </c>
      <c r="BB18" s="32">
        <f t="shared" si="5"/>
        <v>0</v>
      </c>
      <c r="BC18" s="32">
        <f t="shared" si="5"/>
        <v>0</v>
      </c>
      <c r="BD18" s="32">
        <f t="shared" si="5"/>
        <v>0</v>
      </c>
      <c r="BE18" s="32">
        <f t="shared" si="5"/>
        <v>0</v>
      </c>
      <c r="BF18" s="32">
        <f t="shared" si="5"/>
        <v>0</v>
      </c>
      <c r="BG18" s="32">
        <f t="shared" si="5"/>
        <v>0</v>
      </c>
      <c r="BH18" s="32">
        <f t="shared" si="5"/>
        <v>0</v>
      </c>
      <c r="BI18" s="32">
        <f t="shared" si="5"/>
        <v>0</v>
      </c>
      <c r="BJ18" s="32">
        <f t="shared" si="5"/>
        <v>0</v>
      </c>
      <c r="BK18" s="33">
        <f>SUM(BK17)</f>
        <v>0</v>
      </c>
    </row>
    <row r="19" spans="1:65" x14ac:dyDescent="0.2">
      <c r="A19" s="15" t="s">
        <v>81</v>
      </c>
      <c r="B19" s="27" t="s">
        <v>97</v>
      </c>
      <c r="C19" s="99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1"/>
    </row>
    <row r="20" spans="1:65" x14ac:dyDescent="0.2">
      <c r="A20" s="15"/>
      <c r="B20" s="20" t="s">
        <v>36</v>
      </c>
      <c r="C20" s="30">
        <v>0</v>
      </c>
      <c r="D20" s="29">
        <v>0</v>
      </c>
      <c r="E20" s="29">
        <v>0</v>
      </c>
      <c r="F20" s="29">
        <v>0</v>
      </c>
      <c r="G20" s="31">
        <v>0</v>
      </c>
      <c r="H20" s="30">
        <v>0</v>
      </c>
      <c r="I20" s="29">
        <v>0</v>
      </c>
      <c r="J20" s="29">
        <v>0</v>
      </c>
      <c r="K20" s="29">
        <v>0</v>
      </c>
      <c r="L20" s="31">
        <v>0</v>
      </c>
      <c r="M20" s="30">
        <v>0</v>
      </c>
      <c r="N20" s="29">
        <v>0</v>
      </c>
      <c r="O20" s="29">
        <v>0</v>
      </c>
      <c r="P20" s="29">
        <v>0</v>
      </c>
      <c r="Q20" s="31">
        <v>0</v>
      </c>
      <c r="R20" s="30">
        <v>0</v>
      </c>
      <c r="S20" s="29">
        <v>0</v>
      </c>
      <c r="T20" s="29">
        <v>0</v>
      </c>
      <c r="U20" s="29">
        <v>0</v>
      </c>
      <c r="V20" s="31">
        <v>0</v>
      </c>
      <c r="W20" s="30">
        <v>0</v>
      </c>
      <c r="X20" s="29">
        <v>0</v>
      </c>
      <c r="Y20" s="29">
        <v>0</v>
      </c>
      <c r="Z20" s="29">
        <v>0</v>
      </c>
      <c r="AA20" s="31">
        <v>0</v>
      </c>
      <c r="AB20" s="30">
        <v>0</v>
      </c>
      <c r="AC20" s="29">
        <v>0</v>
      </c>
      <c r="AD20" s="29">
        <v>0</v>
      </c>
      <c r="AE20" s="29">
        <v>0</v>
      </c>
      <c r="AF20" s="31">
        <v>0</v>
      </c>
      <c r="AG20" s="30">
        <v>0</v>
      </c>
      <c r="AH20" s="29">
        <v>0</v>
      </c>
      <c r="AI20" s="29">
        <v>0</v>
      </c>
      <c r="AJ20" s="29">
        <v>0</v>
      </c>
      <c r="AK20" s="31">
        <v>0</v>
      </c>
      <c r="AL20" s="30">
        <v>0</v>
      </c>
      <c r="AM20" s="29">
        <v>0</v>
      </c>
      <c r="AN20" s="29">
        <v>0</v>
      </c>
      <c r="AO20" s="29">
        <v>0</v>
      </c>
      <c r="AP20" s="31">
        <v>0</v>
      </c>
      <c r="AQ20" s="30">
        <v>0</v>
      </c>
      <c r="AR20" s="68">
        <v>0</v>
      </c>
      <c r="AS20" s="29">
        <v>0</v>
      </c>
      <c r="AT20" s="29">
        <v>0</v>
      </c>
      <c r="AU20" s="31">
        <v>0</v>
      </c>
      <c r="AV20" s="30">
        <v>0</v>
      </c>
      <c r="AW20" s="29">
        <v>0</v>
      </c>
      <c r="AX20" s="29">
        <v>0</v>
      </c>
      <c r="AY20" s="29">
        <v>0</v>
      </c>
      <c r="AZ20" s="31">
        <v>0</v>
      </c>
      <c r="BA20" s="30">
        <v>0</v>
      </c>
      <c r="BB20" s="29">
        <v>0</v>
      </c>
      <c r="BC20" s="29">
        <v>0</v>
      </c>
      <c r="BD20" s="29">
        <v>0</v>
      </c>
      <c r="BE20" s="31">
        <v>0</v>
      </c>
      <c r="BF20" s="30">
        <v>0</v>
      </c>
      <c r="BG20" s="29">
        <v>0</v>
      </c>
      <c r="BH20" s="29">
        <v>0</v>
      </c>
      <c r="BI20" s="29">
        <v>0</v>
      </c>
      <c r="BJ20" s="31">
        <v>0</v>
      </c>
      <c r="BK20" s="35">
        <f>SUM(C20:BJ20)</f>
        <v>0</v>
      </c>
    </row>
    <row r="21" spans="1:65" x14ac:dyDescent="0.2">
      <c r="A21" s="15"/>
      <c r="B21" s="20" t="s">
        <v>91</v>
      </c>
      <c r="C21" s="32">
        <f t="shared" ref="C21:BJ21" si="6">SUM(C20)</f>
        <v>0</v>
      </c>
      <c r="D21" s="32">
        <f t="shared" si="6"/>
        <v>0</v>
      </c>
      <c r="E21" s="32">
        <f t="shared" si="6"/>
        <v>0</v>
      </c>
      <c r="F21" s="32">
        <f t="shared" si="6"/>
        <v>0</v>
      </c>
      <c r="G21" s="32">
        <f t="shared" si="6"/>
        <v>0</v>
      </c>
      <c r="H21" s="32">
        <f t="shared" si="6"/>
        <v>0</v>
      </c>
      <c r="I21" s="32">
        <f t="shared" si="6"/>
        <v>0</v>
      </c>
      <c r="J21" s="32">
        <f t="shared" si="6"/>
        <v>0</v>
      </c>
      <c r="K21" s="32">
        <f t="shared" si="6"/>
        <v>0</v>
      </c>
      <c r="L21" s="32">
        <f t="shared" si="6"/>
        <v>0</v>
      </c>
      <c r="M21" s="32">
        <f t="shared" si="6"/>
        <v>0</v>
      </c>
      <c r="N21" s="32">
        <f t="shared" si="6"/>
        <v>0</v>
      </c>
      <c r="O21" s="32">
        <f t="shared" si="6"/>
        <v>0</v>
      </c>
      <c r="P21" s="32">
        <f t="shared" si="6"/>
        <v>0</v>
      </c>
      <c r="Q21" s="32">
        <f t="shared" si="6"/>
        <v>0</v>
      </c>
      <c r="R21" s="32">
        <f t="shared" si="6"/>
        <v>0</v>
      </c>
      <c r="S21" s="32">
        <f t="shared" si="6"/>
        <v>0</v>
      </c>
      <c r="T21" s="32">
        <f t="shared" si="6"/>
        <v>0</v>
      </c>
      <c r="U21" s="32">
        <f t="shared" si="6"/>
        <v>0</v>
      </c>
      <c r="V21" s="32">
        <f t="shared" si="6"/>
        <v>0</v>
      </c>
      <c r="W21" s="32">
        <f t="shared" si="6"/>
        <v>0</v>
      </c>
      <c r="X21" s="32">
        <f t="shared" si="6"/>
        <v>0</v>
      </c>
      <c r="Y21" s="32">
        <f t="shared" si="6"/>
        <v>0</v>
      </c>
      <c r="Z21" s="32">
        <f t="shared" si="6"/>
        <v>0</v>
      </c>
      <c r="AA21" s="32">
        <f t="shared" si="6"/>
        <v>0</v>
      </c>
      <c r="AB21" s="32">
        <f t="shared" si="6"/>
        <v>0</v>
      </c>
      <c r="AC21" s="32">
        <f t="shared" si="6"/>
        <v>0</v>
      </c>
      <c r="AD21" s="32">
        <f t="shared" si="6"/>
        <v>0</v>
      </c>
      <c r="AE21" s="32">
        <f t="shared" si="6"/>
        <v>0</v>
      </c>
      <c r="AF21" s="32">
        <f t="shared" si="6"/>
        <v>0</v>
      </c>
      <c r="AG21" s="32">
        <f t="shared" si="6"/>
        <v>0</v>
      </c>
      <c r="AH21" s="32">
        <f t="shared" si="6"/>
        <v>0</v>
      </c>
      <c r="AI21" s="32">
        <f t="shared" si="6"/>
        <v>0</v>
      </c>
      <c r="AJ21" s="32">
        <f t="shared" si="6"/>
        <v>0</v>
      </c>
      <c r="AK21" s="32">
        <f t="shared" si="6"/>
        <v>0</v>
      </c>
      <c r="AL21" s="32">
        <f t="shared" si="6"/>
        <v>0</v>
      </c>
      <c r="AM21" s="32">
        <f t="shared" si="6"/>
        <v>0</v>
      </c>
      <c r="AN21" s="32">
        <f t="shared" si="6"/>
        <v>0</v>
      </c>
      <c r="AO21" s="32">
        <f t="shared" si="6"/>
        <v>0</v>
      </c>
      <c r="AP21" s="32">
        <f t="shared" si="6"/>
        <v>0</v>
      </c>
      <c r="AQ21" s="32">
        <f t="shared" si="6"/>
        <v>0</v>
      </c>
      <c r="AR21" s="67">
        <f t="shared" si="6"/>
        <v>0</v>
      </c>
      <c r="AS21" s="32">
        <f t="shared" si="6"/>
        <v>0</v>
      </c>
      <c r="AT21" s="32">
        <f t="shared" si="6"/>
        <v>0</v>
      </c>
      <c r="AU21" s="32">
        <f t="shared" si="6"/>
        <v>0</v>
      </c>
      <c r="AV21" s="32">
        <f t="shared" si="6"/>
        <v>0</v>
      </c>
      <c r="AW21" s="32">
        <f t="shared" si="6"/>
        <v>0</v>
      </c>
      <c r="AX21" s="32">
        <f t="shared" si="6"/>
        <v>0</v>
      </c>
      <c r="AY21" s="32">
        <f t="shared" si="6"/>
        <v>0</v>
      </c>
      <c r="AZ21" s="32">
        <f t="shared" si="6"/>
        <v>0</v>
      </c>
      <c r="BA21" s="32">
        <f t="shared" si="6"/>
        <v>0</v>
      </c>
      <c r="BB21" s="32">
        <f t="shared" si="6"/>
        <v>0</v>
      </c>
      <c r="BC21" s="32">
        <f t="shared" si="6"/>
        <v>0</v>
      </c>
      <c r="BD21" s="32">
        <f t="shared" si="6"/>
        <v>0</v>
      </c>
      <c r="BE21" s="32">
        <f t="shared" si="6"/>
        <v>0</v>
      </c>
      <c r="BF21" s="32">
        <f t="shared" si="6"/>
        <v>0</v>
      </c>
      <c r="BG21" s="32">
        <f t="shared" si="6"/>
        <v>0</v>
      </c>
      <c r="BH21" s="32">
        <f t="shared" si="6"/>
        <v>0</v>
      </c>
      <c r="BI21" s="32">
        <f t="shared" si="6"/>
        <v>0</v>
      </c>
      <c r="BJ21" s="32">
        <f t="shared" si="6"/>
        <v>0</v>
      </c>
      <c r="BK21" s="33">
        <f>SUM(BK20)</f>
        <v>0</v>
      </c>
    </row>
    <row r="22" spans="1:65" x14ac:dyDescent="0.2">
      <c r="A22" s="15" t="s">
        <v>82</v>
      </c>
      <c r="B22" s="19" t="s">
        <v>14</v>
      </c>
      <c r="C22" s="99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  <c r="BC22" s="100"/>
      <c r="BD22" s="100"/>
      <c r="BE22" s="100"/>
      <c r="BF22" s="100"/>
      <c r="BG22" s="100"/>
      <c r="BH22" s="100"/>
      <c r="BI22" s="100"/>
      <c r="BJ22" s="100"/>
      <c r="BK22" s="101"/>
    </row>
    <row r="23" spans="1:65" x14ac:dyDescent="0.2">
      <c r="A23" s="15"/>
      <c r="B23" s="28" t="s">
        <v>103</v>
      </c>
      <c r="C23" s="34">
        <v>0</v>
      </c>
      <c r="D23" s="34">
        <v>6.5888670404641996</v>
      </c>
      <c r="E23" s="34">
        <v>0</v>
      </c>
      <c r="F23" s="34">
        <v>0</v>
      </c>
      <c r="G23" s="34">
        <v>0</v>
      </c>
      <c r="H23" s="34">
        <v>0.35695281528289996</v>
      </c>
      <c r="I23" s="34">
        <v>1.5307384535700002E-2</v>
      </c>
      <c r="J23" s="34">
        <v>0</v>
      </c>
      <c r="K23" s="34">
        <v>0</v>
      </c>
      <c r="L23" s="34">
        <v>7.2903040250000009E-2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0.23049167756879999</v>
      </c>
      <c r="S23" s="34">
        <v>3.1256394642E-3</v>
      </c>
      <c r="T23" s="34">
        <v>0</v>
      </c>
      <c r="U23" s="34">
        <v>0</v>
      </c>
      <c r="V23" s="34">
        <v>0.1506582340713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2.0210869714151003</v>
      </c>
      <c r="AC23" s="34">
        <v>0.1093621204284</v>
      </c>
      <c r="AD23" s="34">
        <v>0</v>
      </c>
      <c r="AE23" s="34">
        <v>0</v>
      </c>
      <c r="AF23" s="34">
        <v>2.6195965563915991</v>
      </c>
      <c r="AG23" s="34">
        <v>0</v>
      </c>
      <c r="AH23" s="34">
        <v>0</v>
      </c>
      <c r="AI23" s="34">
        <v>0</v>
      </c>
      <c r="AJ23" s="34">
        <v>0</v>
      </c>
      <c r="AK23" s="34">
        <v>0</v>
      </c>
      <c r="AL23" s="34">
        <v>1.2665049202374012</v>
      </c>
      <c r="AM23" s="34">
        <v>0.1938353455713</v>
      </c>
      <c r="AN23" s="34">
        <v>8.9568571428499999E-2</v>
      </c>
      <c r="AO23" s="34">
        <v>0</v>
      </c>
      <c r="AP23" s="34">
        <v>1.5095056196774996</v>
      </c>
      <c r="AQ23" s="34">
        <v>0</v>
      </c>
      <c r="AR23" s="65">
        <v>0</v>
      </c>
      <c r="AS23" s="34">
        <v>0</v>
      </c>
      <c r="AT23" s="34">
        <v>0</v>
      </c>
      <c r="AU23" s="34">
        <v>0</v>
      </c>
      <c r="AV23" s="34">
        <v>1.4259324806687996</v>
      </c>
      <c r="AW23" s="34">
        <v>0.86526131007119989</v>
      </c>
      <c r="AX23" s="34">
        <v>0</v>
      </c>
      <c r="AY23" s="34">
        <v>0</v>
      </c>
      <c r="AZ23" s="34">
        <v>1.5683002913558999</v>
      </c>
      <c r="BA23" s="34">
        <v>0</v>
      </c>
      <c r="BB23" s="34">
        <v>0</v>
      </c>
      <c r="BC23" s="34">
        <v>0</v>
      </c>
      <c r="BD23" s="34">
        <v>0</v>
      </c>
      <c r="BE23" s="34">
        <v>0</v>
      </c>
      <c r="BF23" s="34">
        <v>0.2810109663541</v>
      </c>
      <c r="BG23" s="34">
        <v>0.29526407660710002</v>
      </c>
      <c r="BH23" s="34">
        <v>0</v>
      </c>
      <c r="BI23" s="34">
        <v>0</v>
      </c>
      <c r="BJ23" s="34">
        <v>0</v>
      </c>
      <c r="BK23" s="35">
        <f>SUM(C23:BJ23)</f>
        <v>19.663535061843998</v>
      </c>
    </row>
    <row r="24" spans="1:65" x14ac:dyDescent="0.2">
      <c r="A24" s="15"/>
      <c r="B24" s="28" t="s">
        <v>114</v>
      </c>
      <c r="C24" s="34">
        <v>0</v>
      </c>
      <c r="D24" s="34">
        <v>0.74634861900000005</v>
      </c>
      <c r="E24" s="34">
        <v>0</v>
      </c>
      <c r="F24" s="34">
        <v>0</v>
      </c>
      <c r="G24" s="34">
        <v>0</v>
      </c>
      <c r="H24" s="34">
        <v>0.20529206914020007</v>
      </c>
      <c r="I24" s="34">
        <v>5.3304582928499995E-2</v>
      </c>
      <c r="J24" s="34">
        <v>0.97126213996419997</v>
      </c>
      <c r="K24" s="34">
        <v>0</v>
      </c>
      <c r="L24" s="34">
        <v>7.4578118920709002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0.14385459446259999</v>
      </c>
      <c r="S24" s="34">
        <v>9.0870213570999996E-3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0.94559411599719934</v>
      </c>
      <c r="AC24" s="34">
        <v>0.26010950032129998</v>
      </c>
      <c r="AD24" s="34">
        <v>0</v>
      </c>
      <c r="AE24" s="34">
        <v>0</v>
      </c>
      <c r="AF24" s="34">
        <v>2.1641334567847004</v>
      </c>
      <c r="AG24" s="34">
        <v>0</v>
      </c>
      <c r="AH24" s="34">
        <v>0</v>
      </c>
      <c r="AI24" s="34">
        <v>0</v>
      </c>
      <c r="AJ24" s="34">
        <v>0</v>
      </c>
      <c r="AK24" s="34">
        <v>0</v>
      </c>
      <c r="AL24" s="34">
        <v>1.3195525682810012</v>
      </c>
      <c r="AM24" s="34">
        <v>7.0818252332496998</v>
      </c>
      <c r="AN24" s="34">
        <v>0</v>
      </c>
      <c r="AO24" s="34">
        <v>0</v>
      </c>
      <c r="AP24" s="34">
        <v>1.2894241003562001</v>
      </c>
      <c r="AQ24" s="34">
        <v>0</v>
      </c>
      <c r="AR24" s="65">
        <v>0</v>
      </c>
      <c r="AS24" s="34">
        <v>0</v>
      </c>
      <c r="AT24" s="34">
        <v>0</v>
      </c>
      <c r="AU24" s="34">
        <v>0</v>
      </c>
      <c r="AV24" s="34">
        <v>0.94364362681840019</v>
      </c>
      <c r="AW24" s="34">
        <v>5.5399892233212995</v>
      </c>
      <c r="AX24" s="34">
        <v>0</v>
      </c>
      <c r="AY24" s="34">
        <v>0</v>
      </c>
      <c r="AZ24" s="34">
        <v>2.6806621076778998</v>
      </c>
      <c r="BA24" s="34">
        <v>0</v>
      </c>
      <c r="BB24" s="34">
        <v>0</v>
      </c>
      <c r="BC24" s="34">
        <v>0</v>
      </c>
      <c r="BD24" s="34">
        <v>0</v>
      </c>
      <c r="BE24" s="34">
        <v>0</v>
      </c>
      <c r="BF24" s="34">
        <v>0.20360400810559998</v>
      </c>
      <c r="BG24" s="34">
        <v>4.4137942857100002E-2</v>
      </c>
      <c r="BH24" s="34">
        <v>1.4737543922856999</v>
      </c>
      <c r="BI24" s="34">
        <v>0</v>
      </c>
      <c r="BJ24" s="34">
        <v>0.44204120867839997</v>
      </c>
      <c r="BK24" s="35">
        <f>SUM(C24:BJ24)</f>
        <v>33.97543240365799</v>
      </c>
    </row>
    <row r="25" spans="1:65" x14ac:dyDescent="0.2">
      <c r="A25" s="15"/>
      <c r="B25" s="28" t="s">
        <v>104</v>
      </c>
      <c r="C25" s="34">
        <v>0</v>
      </c>
      <c r="D25" s="34">
        <v>3.8959082398926999</v>
      </c>
      <c r="E25" s="34">
        <v>0</v>
      </c>
      <c r="F25" s="34">
        <v>0</v>
      </c>
      <c r="G25" s="34">
        <v>0</v>
      </c>
      <c r="H25" s="34">
        <v>1.2035998020575998</v>
      </c>
      <c r="I25" s="34">
        <v>6.7826400356000007E-3</v>
      </c>
      <c r="J25" s="34">
        <v>0</v>
      </c>
      <c r="K25" s="34">
        <v>0</v>
      </c>
      <c r="L25" s="34">
        <v>3.4632644404981998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0.8669207480584008</v>
      </c>
      <c r="S25" s="34">
        <v>0.14886198482140001</v>
      </c>
      <c r="T25" s="34">
        <v>0</v>
      </c>
      <c r="U25" s="34">
        <v>0</v>
      </c>
      <c r="V25" s="34">
        <v>0.4872115382494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0.37114113714109997</v>
      </c>
      <c r="AC25" s="34">
        <v>3.986645357E-4</v>
      </c>
      <c r="AD25" s="34">
        <v>0</v>
      </c>
      <c r="AE25" s="34">
        <v>0</v>
      </c>
      <c r="AF25" s="34">
        <v>2.9802919769276999</v>
      </c>
      <c r="AG25" s="34">
        <v>0</v>
      </c>
      <c r="AH25" s="34">
        <v>0</v>
      </c>
      <c r="AI25" s="34">
        <v>0</v>
      </c>
      <c r="AJ25" s="34">
        <v>0</v>
      </c>
      <c r="AK25" s="34">
        <v>0</v>
      </c>
      <c r="AL25" s="34">
        <v>0.33833681089170003</v>
      </c>
      <c r="AM25" s="34">
        <v>0.13687402082130001</v>
      </c>
      <c r="AN25" s="34">
        <v>0</v>
      </c>
      <c r="AO25" s="34">
        <v>0</v>
      </c>
      <c r="AP25" s="34">
        <v>1.9702224293916002</v>
      </c>
      <c r="AQ25" s="34">
        <v>0</v>
      </c>
      <c r="AR25" s="65">
        <v>0</v>
      </c>
      <c r="AS25" s="34">
        <v>0</v>
      </c>
      <c r="AT25" s="34">
        <v>0</v>
      </c>
      <c r="AU25" s="34">
        <v>0</v>
      </c>
      <c r="AV25" s="34">
        <v>1.4180767061727995</v>
      </c>
      <c r="AW25" s="34">
        <v>7.5566010231781995</v>
      </c>
      <c r="AX25" s="34">
        <v>0</v>
      </c>
      <c r="AY25" s="34">
        <v>0</v>
      </c>
      <c r="AZ25" s="34">
        <v>3.8970555305694998</v>
      </c>
      <c r="BA25" s="34">
        <v>0</v>
      </c>
      <c r="BB25" s="34">
        <v>0</v>
      </c>
      <c r="BC25" s="34">
        <v>0</v>
      </c>
      <c r="BD25" s="34">
        <v>0</v>
      </c>
      <c r="BE25" s="34">
        <v>0</v>
      </c>
      <c r="BF25" s="34">
        <v>0.24963491928329995</v>
      </c>
      <c r="BG25" s="34">
        <v>0.7614986605356</v>
      </c>
      <c r="BH25" s="34">
        <v>0</v>
      </c>
      <c r="BI25" s="34">
        <v>0</v>
      </c>
      <c r="BJ25" s="34">
        <v>1.0406432727138</v>
      </c>
      <c r="BK25" s="35">
        <f>SUM(C25:BJ25)</f>
        <v>30.793324545775601</v>
      </c>
    </row>
    <row r="26" spans="1:65" x14ac:dyDescent="0.2">
      <c r="A26" s="15"/>
      <c r="B26" s="28" t="s">
        <v>105</v>
      </c>
      <c r="C26" s="34">
        <v>0</v>
      </c>
      <c r="D26" s="34">
        <v>38.3723277866427</v>
      </c>
      <c r="E26" s="34">
        <v>0</v>
      </c>
      <c r="F26" s="34">
        <v>0</v>
      </c>
      <c r="G26" s="34">
        <v>0</v>
      </c>
      <c r="H26" s="34">
        <v>0.91607273174279946</v>
      </c>
      <c r="I26" s="34">
        <v>32.971395968285009</v>
      </c>
      <c r="J26" s="34">
        <v>10.781601984356699</v>
      </c>
      <c r="K26" s="34">
        <v>0</v>
      </c>
      <c r="L26" s="34">
        <v>15.605759394818497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0.90610436463589983</v>
      </c>
      <c r="S26" s="34">
        <v>6.9824152821300001E-2</v>
      </c>
      <c r="T26" s="34">
        <v>9.8319881237139981</v>
      </c>
      <c r="U26" s="34">
        <v>0</v>
      </c>
      <c r="V26" s="34">
        <v>2.0160106863562999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2.3167418651708003</v>
      </c>
      <c r="AC26" s="34">
        <v>21.727384087855604</v>
      </c>
      <c r="AD26" s="34">
        <v>13.0979523951783</v>
      </c>
      <c r="AE26" s="34">
        <v>0</v>
      </c>
      <c r="AF26" s="34">
        <v>38.227093826564008</v>
      </c>
      <c r="AG26" s="34">
        <v>0</v>
      </c>
      <c r="AH26" s="34">
        <v>0</v>
      </c>
      <c r="AI26" s="34">
        <v>0</v>
      </c>
      <c r="AJ26" s="34">
        <v>0</v>
      </c>
      <c r="AK26" s="34">
        <v>0</v>
      </c>
      <c r="AL26" s="34">
        <v>2.7869696143449993</v>
      </c>
      <c r="AM26" s="34">
        <v>3.7387993306424998</v>
      </c>
      <c r="AN26" s="34">
        <v>24.351686853284797</v>
      </c>
      <c r="AO26" s="34">
        <v>0</v>
      </c>
      <c r="AP26" s="34">
        <v>17.931089755634801</v>
      </c>
      <c r="AQ26" s="34">
        <v>0</v>
      </c>
      <c r="AR26" s="65">
        <v>0</v>
      </c>
      <c r="AS26" s="34">
        <v>0</v>
      </c>
      <c r="AT26" s="34">
        <v>0</v>
      </c>
      <c r="AU26" s="34">
        <v>0</v>
      </c>
      <c r="AV26" s="34">
        <v>3.321098386306601</v>
      </c>
      <c r="AW26" s="34">
        <v>27.040222668890696</v>
      </c>
      <c r="AX26" s="34">
        <v>4.0753954742141998</v>
      </c>
      <c r="AY26" s="34">
        <v>0</v>
      </c>
      <c r="AZ26" s="34">
        <v>24.399640636565806</v>
      </c>
      <c r="BA26" s="34">
        <v>0</v>
      </c>
      <c r="BB26" s="34">
        <v>0</v>
      </c>
      <c r="BC26" s="34">
        <v>0</v>
      </c>
      <c r="BD26" s="34">
        <v>0</v>
      </c>
      <c r="BE26" s="34">
        <v>0</v>
      </c>
      <c r="BF26" s="34">
        <v>1.1819269784210003</v>
      </c>
      <c r="BG26" s="34">
        <v>0.97767561824909988</v>
      </c>
      <c r="BH26" s="34">
        <v>0.49598934028570002</v>
      </c>
      <c r="BI26" s="34">
        <v>0</v>
      </c>
      <c r="BJ26" s="34">
        <v>3.291615276141501</v>
      </c>
      <c r="BK26" s="35">
        <f>SUM(C26:BJ26)</f>
        <v>300.43236730112363</v>
      </c>
    </row>
    <row r="27" spans="1:65" x14ac:dyDescent="0.2">
      <c r="A27" s="15"/>
      <c r="B27" s="20" t="s">
        <v>90</v>
      </c>
      <c r="C27" s="32">
        <f>SUM(C23:C26)</f>
        <v>0</v>
      </c>
      <c r="D27" s="61">
        <f t="shared" ref="D27:BJ27" si="7">SUM(D23:D26)</f>
        <v>49.603451685999602</v>
      </c>
      <c r="E27" s="32">
        <f t="shared" si="7"/>
        <v>0</v>
      </c>
      <c r="F27" s="32">
        <f t="shared" si="7"/>
        <v>0</v>
      </c>
      <c r="G27" s="32">
        <f t="shared" si="7"/>
        <v>0</v>
      </c>
      <c r="H27" s="61">
        <f t="shared" si="7"/>
        <v>2.6819174182234993</v>
      </c>
      <c r="I27" s="61">
        <f t="shared" si="7"/>
        <v>33.046790575784811</v>
      </c>
      <c r="J27" s="61">
        <f t="shared" si="7"/>
        <v>11.752864124320899</v>
      </c>
      <c r="K27" s="61">
        <f t="shared" si="7"/>
        <v>0</v>
      </c>
      <c r="L27" s="61">
        <f t="shared" si="7"/>
        <v>26.599738767637596</v>
      </c>
      <c r="M27" s="32">
        <f t="shared" si="7"/>
        <v>0</v>
      </c>
      <c r="N27" s="32">
        <f t="shared" si="7"/>
        <v>0</v>
      </c>
      <c r="O27" s="32">
        <f t="shared" si="7"/>
        <v>0</v>
      </c>
      <c r="P27" s="32">
        <f t="shared" si="7"/>
        <v>0</v>
      </c>
      <c r="Q27" s="32">
        <f t="shared" si="7"/>
        <v>0</v>
      </c>
      <c r="R27" s="61">
        <f t="shared" si="7"/>
        <v>2.1473713847257008</v>
      </c>
      <c r="S27" s="61">
        <f t="shared" si="7"/>
        <v>0.23089879846400002</v>
      </c>
      <c r="T27" s="61">
        <f t="shared" si="7"/>
        <v>9.8319881237139981</v>
      </c>
      <c r="U27" s="61">
        <f t="shared" si="7"/>
        <v>0</v>
      </c>
      <c r="V27" s="61">
        <f t="shared" si="7"/>
        <v>2.653880458677</v>
      </c>
      <c r="W27" s="32">
        <f t="shared" si="7"/>
        <v>0</v>
      </c>
      <c r="X27" s="61">
        <f t="shared" si="7"/>
        <v>0</v>
      </c>
      <c r="Y27" s="32">
        <f t="shared" si="7"/>
        <v>0</v>
      </c>
      <c r="Z27" s="32">
        <f t="shared" si="7"/>
        <v>0</v>
      </c>
      <c r="AA27" s="32">
        <f t="shared" si="7"/>
        <v>0</v>
      </c>
      <c r="AB27" s="61">
        <f t="shared" si="7"/>
        <v>5.6545640897242002</v>
      </c>
      <c r="AC27" s="61">
        <f t="shared" si="7"/>
        <v>22.097254373141006</v>
      </c>
      <c r="AD27" s="61">
        <f t="shared" si="7"/>
        <v>13.0979523951783</v>
      </c>
      <c r="AE27" s="61">
        <f t="shared" si="7"/>
        <v>0</v>
      </c>
      <c r="AF27" s="61">
        <f t="shared" si="7"/>
        <v>45.991115816668007</v>
      </c>
      <c r="AG27" s="32">
        <f t="shared" si="7"/>
        <v>0</v>
      </c>
      <c r="AH27" s="32">
        <f t="shared" si="7"/>
        <v>0</v>
      </c>
      <c r="AI27" s="32">
        <f t="shared" si="7"/>
        <v>0</v>
      </c>
      <c r="AJ27" s="32">
        <f t="shared" si="7"/>
        <v>0</v>
      </c>
      <c r="AK27" s="32">
        <f t="shared" si="7"/>
        <v>0</v>
      </c>
      <c r="AL27" s="61">
        <f t="shared" si="7"/>
        <v>5.7113639137551022</v>
      </c>
      <c r="AM27" s="61">
        <f t="shared" si="7"/>
        <v>11.1513339302848</v>
      </c>
      <c r="AN27" s="61">
        <f t="shared" si="7"/>
        <v>24.441255424713297</v>
      </c>
      <c r="AO27" s="61">
        <f t="shared" si="7"/>
        <v>0</v>
      </c>
      <c r="AP27" s="61">
        <f t="shared" si="7"/>
        <v>22.7002419050601</v>
      </c>
      <c r="AQ27" s="32">
        <f t="shared" si="7"/>
        <v>0</v>
      </c>
      <c r="AR27" s="67">
        <f t="shared" si="7"/>
        <v>0</v>
      </c>
      <c r="AS27" s="32">
        <f t="shared" si="7"/>
        <v>0</v>
      </c>
      <c r="AT27" s="32">
        <f t="shared" si="7"/>
        <v>0</v>
      </c>
      <c r="AU27" s="32">
        <f t="shared" si="7"/>
        <v>0</v>
      </c>
      <c r="AV27" s="61">
        <f t="shared" si="7"/>
        <v>7.1087511999666004</v>
      </c>
      <c r="AW27" s="61">
        <f t="shared" si="7"/>
        <v>41.002074225461399</v>
      </c>
      <c r="AX27" s="61">
        <f t="shared" si="7"/>
        <v>4.0753954742141998</v>
      </c>
      <c r="AY27" s="61">
        <f t="shared" si="7"/>
        <v>0</v>
      </c>
      <c r="AZ27" s="61">
        <f t="shared" si="7"/>
        <v>32.545658566169109</v>
      </c>
      <c r="BA27" s="32">
        <f t="shared" si="7"/>
        <v>0</v>
      </c>
      <c r="BB27" s="32">
        <f t="shared" si="7"/>
        <v>0</v>
      </c>
      <c r="BC27" s="32">
        <f t="shared" si="7"/>
        <v>0</v>
      </c>
      <c r="BD27" s="32">
        <f t="shared" si="7"/>
        <v>0</v>
      </c>
      <c r="BE27" s="32">
        <f t="shared" si="7"/>
        <v>0</v>
      </c>
      <c r="BF27" s="61">
        <f t="shared" si="7"/>
        <v>1.9161768721640002</v>
      </c>
      <c r="BG27" s="61">
        <f t="shared" si="7"/>
        <v>2.0785762982488998</v>
      </c>
      <c r="BH27" s="61">
        <f t="shared" si="7"/>
        <v>1.9697437325714</v>
      </c>
      <c r="BI27" s="61">
        <f t="shared" si="7"/>
        <v>0</v>
      </c>
      <c r="BJ27" s="61">
        <f t="shared" si="7"/>
        <v>4.7742997575337007</v>
      </c>
      <c r="BK27" s="32">
        <f>SUM(BK23:BK26)</f>
        <v>384.86465931240122</v>
      </c>
    </row>
    <row r="28" spans="1:65" x14ac:dyDescent="0.2">
      <c r="A28" s="15"/>
      <c r="B28" s="21" t="s">
        <v>80</v>
      </c>
      <c r="C28" s="32">
        <f t="shared" ref="C28:AH28" si="8">C9+C12+C15+C18+C21+C27</f>
        <v>0</v>
      </c>
      <c r="D28" s="61">
        <f t="shared" si="8"/>
        <v>211.1436352976782</v>
      </c>
      <c r="E28" s="32">
        <f t="shared" si="8"/>
        <v>0</v>
      </c>
      <c r="F28" s="32">
        <f t="shared" si="8"/>
        <v>0</v>
      </c>
      <c r="G28" s="32">
        <f t="shared" si="8"/>
        <v>0</v>
      </c>
      <c r="H28" s="61">
        <f t="shared" si="8"/>
        <v>10.235548784211995</v>
      </c>
      <c r="I28" s="61">
        <f t="shared" si="8"/>
        <v>224.92425390174702</v>
      </c>
      <c r="J28" s="61">
        <f t="shared" si="8"/>
        <v>21.271851283499199</v>
      </c>
      <c r="K28" s="61">
        <f t="shared" si="8"/>
        <v>0</v>
      </c>
      <c r="L28" s="61">
        <f t="shared" si="8"/>
        <v>96.754229404090069</v>
      </c>
      <c r="M28" s="32">
        <f t="shared" si="8"/>
        <v>0</v>
      </c>
      <c r="N28" s="32">
        <f t="shared" si="8"/>
        <v>0</v>
      </c>
      <c r="O28" s="32">
        <f t="shared" si="8"/>
        <v>0</v>
      </c>
      <c r="P28" s="32">
        <f t="shared" si="8"/>
        <v>0</v>
      </c>
      <c r="Q28" s="32">
        <f t="shared" si="8"/>
        <v>0</v>
      </c>
      <c r="R28" s="61">
        <f t="shared" si="8"/>
        <v>6.5948110156757931</v>
      </c>
      <c r="S28" s="61">
        <f t="shared" si="8"/>
        <v>1.300330486285</v>
      </c>
      <c r="T28" s="61">
        <f t="shared" si="8"/>
        <v>33.7022161490708</v>
      </c>
      <c r="U28" s="61">
        <f t="shared" si="8"/>
        <v>0</v>
      </c>
      <c r="V28" s="61">
        <f t="shared" si="8"/>
        <v>11.811681387636702</v>
      </c>
      <c r="W28" s="32">
        <f t="shared" si="8"/>
        <v>0</v>
      </c>
      <c r="X28" s="61">
        <f t="shared" si="8"/>
        <v>0</v>
      </c>
      <c r="Y28" s="32">
        <f t="shared" si="8"/>
        <v>0</v>
      </c>
      <c r="Z28" s="32">
        <f t="shared" si="8"/>
        <v>0</v>
      </c>
      <c r="AA28" s="32">
        <f t="shared" si="8"/>
        <v>0</v>
      </c>
      <c r="AB28" s="61">
        <f t="shared" si="8"/>
        <v>8.6678088059948006</v>
      </c>
      <c r="AC28" s="61">
        <f t="shared" si="8"/>
        <v>145.79832192274381</v>
      </c>
      <c r="AD28" s="61">
        <f t="shared" si="8"/>
        <v>23.0020647359636</v>
      </c>
      <c r="AE28" s="61">
        <f t="shared" si="8"/>
        <v>0</v>
      </c>
      <c r="AF28" s="61">
        <f t="shared" si="8"/>
        <v>79.855591774727003</v>
      </c>
      <c r="AG28" s="32">
        <f t="shared" si="8"/>
        <v>0</v>
      </c>
      <c r="AH28" s="32">
        <f t="shared" si="8"/>
        <v>0</v>
      </c>
      <c r="AI28" s="32">
        <f t="shared" ref="AI28:BK28" si="9">AI9+AI12+AI15+AI18+AI21+AI27</f>
        <v>0</v>
      </c>
      <c r="AJ28" s="32">
        <f t="shared" si="9"/>
        <v>0</v>
      </c>
      <c r="AK28" s="32">
        <f t="shared" si="9"/>
        <v>0</v>
      </c>
      <c r="AL28" s="61">
        <f t="shared" si="9"/>
        <v>8.4623610262012008</v>
      </c>
      <c r="AM28" s="61">
        <f t="shared" si="9"/>
        <v>57.281504755283514</v>
      </c>
      <c r="AN28" s="61">
        <f t="shared" si="9"/>
        <v>112.74242542981932</v>
      </c>
      <c r="AO28" s="61">
        <f t="shared" si="9"/>
        <v>0</v>
      </c>
      <c r="AP28" s="61">
        <f t="shared" si="9"/>
        <v>42.424118018765306</v>
      </c>
      <c r="AQ28" s="32">
        <f t="shared" si="9"/>
        <v>0</v>
      </c>
      <c r="AR28" s="67">
        <f t="shared" si="9"/>
        <v>0</v>
      </c>
      <c r="AS28" s="32">
        <f t="shared" si="9"/>
        <v>0</v>
      </c>
      <c r="AT28" s="32">
        <f t="shared" si="9"/>
        <v>0</v>
      </c>
      <c r="AU28" s="32">
        <f t="shared" si="9"/>
        <v>0</v>
      </c>
      <c r="AV28" s="61">
        <f t="shared" si="9"/>
        <v>14.7851529651875</v>
      </c>
      <c r="AW28" s="61">
        <f t="shared" si="9"/>
        <v>52.832243890387801</v>
      </c>
      <c r="AX28" s="61">
        <f t="shared" si="9"/>
        <v>5.1906610658212999</v>
      </c>
      <c r="AY28" s="61">
        <f t="shared" si="9"/>
        <v>0</v>
      </c>
      <c r="AZ28" s="61">
        <f t="shared" si="9"/>
        <v>58.608628558374832</v>
      </c>
      <c r="BA28" s="32">
        <f t="shared" si="9"/>
        <v>0</v>
      </c>
      <c r="BB28" s="32">
        <f t="shared" si="9"/>
        <v>0</v>
      </c>
      <c r="BC28" s="32">
        <f t="shared" si="9"/>
        <v>0</v>
      </c>
      <c r="BD28" s="32">
        <f t="shared" si="9"/>
        <v>0</v>
      </c>
      <c r="BE28" s="32">
        <f t="shared" si="9"/>
        <v>0</v>
      </c>
      <c r="BF28" s="61">
        <f t="shared" si="9"/>
        <v>3.8520500853291004</v>
      </c>
      <c r="BG28" s="61">
        <f t="shared" si="9"/>
        <v>2.1746947876770997</v>
      </c>
      <c r="BH28" s="61">
        <f t="shared" si="9"/>
        <v>6.3393395211428007</v>
      </c>
      <c r="BI28" s="61">
        <f t="shared" si="9"/>
        <v>0</v>
      </c>
      <c r="BJ28" s="61">
        <f t="shared" si="9"/>
        <v>7.8288752394598999</v>
      </c>
      <c r="BK28" s="32">
        <f t="shared" si="9"/>
        <v>1247.5844002927736</v>
      </c>
    </row>
    <row r="29" spans="1:65" x14ac:dyDescent="0.2">
      <c r="A29" s="15"/>
      <c r="B29" s="22"/>
      <c r="C29" s="99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1"/>
    </row>
    <row r="30" spans="1:65" x14ac:dyDescent="0.2">
      <c r="A30" s="15" t="s">
        <v>1</v>
      </c>
      <c r="B30" s="18" t="s">
        <v>7</v>
      </c>
      <c r="C30" s="99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1"/>
    </row>
    <row r="31" spans="1:65" s="4" customFormat="1" x14ac:dyDescent="0.2">
      <c r="A31" s="15" t="s">
        <v>76</v>
      </c>
      <c r="B31" s="19" t="s">
        <v>2</v>
      </c>
      <c r="C31" s="108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10"/>
      <c r="BL31" s="84"/>
      <c r="BM31" s="43"/>
    </row>
    <row r="32" spans="1:65" s="42" customFormat="1" x14ac:dyDescent="0.2">
      <c r="A32" s="39"/>
      <c r="B32" s="40" t="s">
        <v>106</v>
      </c>
      <c r="C32" s="34">
        <v>0</v>
      </c>
      <c r="D32" s="34">
        <v>1.0752053376071</v>
      </c>
      <c r="E32" s="34">
        <v>0</v>
      </c>
      <c r="F32" s="34">
        <v>0</v>
      </c>
      <c r="G32" s="34">
        <v>0</v>
      </c>
      <c r="H32" s="34">
        <v>18.189506079714395</v>
      </c>
      <c r="I32" s="34">
        <v>0.51694081749830001</v>
      </c>
      <c r="J32" s="34">
        <v>0</v>
      </c>
      <c r="K32" s="34">
        <v>0</v>
      </c>
      <c r="L32" s="34">
        <v>2.4818255413902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13.041406532792914</v>
      </c>
      <c r="S32" s="34">
        <v>0.80011900139159997</v>
      </c>
      <c r="T32" s="34">
        <v>0</v>
      </c>
      <c r="U32" s="34">
        <v>0</v>
      </c>
      <c r="V32" s="34">
        <v>0.80415484471270005</v>
      </c>
      <c r="W32" s="34">
        <v>0</v>
      </c>
      <c r="X32" s="34">
        <v>7.1451214199999999E-5</v>
      </c>
      <c r="Y32" s="34">
        <v>0</v>
      </c>
      <c r="Z32" s="34">
        <v>0</v>
      </c>
      <c r="AA32" s="34">
        <v>0</v>
      </c>
      <c r="AB32" s="34">
        <v>77.783961423255761</v>
      </c>
      <c r="AC32" s="34">
        <v>3.0719007293519995</v>
      </c>
      <c r="AD32" s="34">
        <v>0</v>
      </c>
      <c r="AE32" s="34">
        <v>0</v>
      </c>
      <c r="AF32" s="34">
        <v>15.138005746059303</v>
      </c>
      <c r="AG32" s="34">
        <v>0</v>
      </c>
      <c r="AH32" s="34">
        <v>0</v>
      </c>
      <c r="AI32" s="34">
        <v>0</v>
      </c>
      <c r="AJ32" s="34">
        <v>0</v>
      </c>
      <c r="AK32" s="34">
        <v>0</v>
      </c>
      <c r="AL32" s="34">
        <v>73.756440236777038</v>
      </c>
      <c r="AM32" s="34">
        <v>1.7253575745318994</v>
      </c>
      <c r="AN32" s="34">
        <v>0</v>
      </c>
      <c r="AO32" s="34">
        <v>0</v>
      </c>
      <c r="AP32" s="34">
        <v>8.5163271472410997</v>
      </c>
      <c r="AQ32" s="34">
        <v>0</v>
      </c>
      <c r="AR32" s="65">
        <v>0</v>
      </c>
      <c r="AS32" s="34">
        <v>0</v>
      </c>
      <c r="AT32" s="34">
        <v>0</v>
      </c>
      <c r="AU32" s="34">
        <v>0</v>
      </c>
      <c r="AV32" s="34">
        <v>197.89303431719568</v>
      </c>
      <c r="AW32" s="34">
        <v>15.8628156457297</v>
      </c>
      <c r="AX32" s="34">
        <v>0</v>
      </c>
      <c r="AY32" s="34">
        <v>0</v>
      </c>
      <c r="AZ32" s="34">
        <v>34.426720081626904</v>
      </c>
      <c r="BA32" s="34">
        <v>0</v>
      </c>
      <c r="BB32" s="34">
        <v>0</v>
      </c>
      <c r="BC32" s="34">
        <v>0</v>
      </c>
      <c r="BD32" s="34">
        <v>0</v>
      </c>
      <c r="BE32" s="34">
        <v>0</v>
      </c>
      <c r="BF32" s="34">
        <v>44.015046185017248</v>
      </c>
      <c r="BG32" s="34">
        <v>1.1152256755324004</v>
      </c>
      <c r="BH32" s="34">
        <v>0</v>
      </c>
      <c r="BI32" s="34">
        <v>0</v>
      </c>
      <c r="BJ32" s="34">
        <v>3.6702677978900011</v>
      </c>
      <c r="BK32" s="41">
        <f>SUM(C32:BJ32)</f>
        <v>513.8843321665305</v>
      </c>
      <c r="BL32" s="87"/>
      <c r="BM32" s="43"/>
    </row>
    <row r="33" spans="1:65" s="4" customFormat="1" x14ac:dyDescent="0.2">
      <c r="A33" s="15"/>
      <c r="B33" s="20" t="s">
        <v>85</v>
      </c>
      <c r="C33" s="32">
        <f>SUM(C32)</f>
        <v>0</v>
      </c>
      <c r="D33" s="61">
        <f t="shared" ref="D33:BJ33" si="10">SUM(D32)</f>
        <v>1.0752053376071</v>
      </c>
      <c r="E33" s="32">
        <f t="shared" si="10"/>
        <v>0</v>
      </c>
      <c r="F33" s="32">
        <f t="shared" si="10"/>
        <v>0</v>
      </c>
      <c r="G33" s="32">
        <f t="shared" si="10"/>
        <v>0</v>
      </c>
      <c r="H33" s="61">
        <f t="shared" si="10"/>
        <v>18.189506079714395</v>
      </c>
      <c r="I33" s="61">
        <f t="shared" si="10"/>
        <v>0.51694081749830001</v>
      </c>
      <c r="J33" s="61">
        <f t="shared" si="10"/>
        <v>0</v>
      </c>
      <c r="K33" s="61">
        <f t="shared" si="10"/>
        <v>0</v>
      </c>
      <c r="L33" s="61">
        <f t="shared" si="10"/>
        <v>2.4818255413902</v>
      </c>
      <c r="M33" s="32">
        <f t="shared" si="10"/>
        <v>0</v>
      </c>
      <c r="N33" s="32">
        <f t="shared" si="10"/>
        <v>0</v>
      </c>
      <c r="O33" s="32">
        <f t="shared" si="10"/>
        <v>0</v>
      </c>
      <c r="P33" s="32">
        <f t="shared" si="10"/>
        <v>0</v>
      </c>
      <c r="Q33" s="32">
        <f t="shared" si="10"/>
        <v>0</v>
      </c>
      <c r="R33" s="61">
        <f t="shared" si="10"/>
        <v>13.041406532792914</v>
      </c>
      <c r="S33" s="61">
        <f t="shared" si="10"/>
        <v>0.80011900139159997</v>
      </c>
      <c r="T33" s="61">
        <f t="shared" si="10"/>
        <v>0</v>
      </c>
      <c r="U33" s="61">
        <f t="shared" si="10"/>
        <v>0</v>
      </c>
      <c r="V33" s="61">
        <f t="shared" si="10"/>
        <v>0.80415484471270005</v>
      </c>
      <c r="W33" s="32">
        <f t="shared" si="10"/>
        <v>0</v>
      </c>
      <c r="X33" s="61">
        <f t="shared" si="10"/>
        <v>7.1451214199999999E-5</v>
      </c>
      <c r="Y33" s="32">
        <f t="shared" si="10"/>
        <v>0</v>
      </c>
      <c r="Z33" s="32">
        <f t="shared" si="10"/>
        <v>0</v>
      </c>
      <c r="AA33" s="32">
        <f t="shared" si="10"/>
        <v>0</v>
      </c>
      <c r="AB33" s="61">
        <f t="shared" si="10"/>
        <v>77.783961423255761</v>
      </c>
      <c r="AC33" s="61">
        <f t="shared" si="10"/>
        <v>3.0719007293519995</v>
      </c>
      <c r="AD33" s="61">
        <f t="shared" si="10"/>
        <v>0</v>
      </c>
      <c r="AE33" s="61">
        <f t="shared" si="10"/>
        <v>0</v>
      </c>
      <c r="AF33" s="61">
        <f t="shared" si="10"/>
        <v>15.138005746059303</v>
      </c>
      <c r="AG33" s="32">
        <f t="shared" si="10"/>
        <v>0</v>
      </c>
      <c r="AH33" s="32">
        <f t="shared" si="10"/>
        <v>0</v>
      </c>
      <c r="AI33" s="32">
        <f t="shared" si="10"/>
        <v>0</v>
      </c>
      <c r="AJ33" s="32">
        <f t="shared" si="10"/>
        <v>0</v>
      </c>
      <c r="AK33" s="32">
        <f t="shared" si="10"/>
        <v>0</v>
      </c>
      <c r="AL33" s="61">
        <f t="shared" si="10"/>
        <v>73.756440236777038</v>
      </c>
      <c r="AM33" s="61">
        <f t="shared" si="10"/>
        <v>1.7253575745318994</v>
      </c>
      <c r="AN33" s="61">
        <f t="shared" si="10"/>
        <v>0</v>
      </c>
      <c r="AO33" s="61">
        <f t="shared" si="10"/>
        <v>0</v>
      </c>
      <c r="AP33" s="61">
        <f t="shared" si="10"/>
        <v>8.5163271472410997</v>
      </c>
      <c r="AQ33" s="32">
        <f t="shared" si="10"/>
        <v>0</v>
      </c>
      <c r="AR33" s="67">
        <f t="shared" si="10"/>
        <v>0</v>
      </c>
      <c r="AS33" s="32">
        <f t="shared" si="10"/>
        <v>0</v>
      </c>
      <c r="AT33" s="32">
        <f t="shared" si="10"/>
        <v>0</v>
      </c>
      <c r="AU33" s="32">
        <f t="shared" si="10"/>
        <v>0</v>
      </c>
      <c r="AV33" s="61">
        <f t="shared" si="10"/>
        <v>197.89303431719568</v>
      </c>
      <c r="AW33" s="61">
        <f t="shared" si="10"/>
        <v>15.8628156457297</v>
      </c>
      <c r="AX33" s="61">
        <f t="shared" si="10"/>
        <v>0</v>
      </c>
      <c r="AY33" s="61">
        <f t="shared" si="10"/>
        <v>0</v>
      </c>
      <c r="AZ33" s="61">
        <f t="shared" si="10"/>
        <v>34.426720081626904</v>
      </c>
      <c r="BA33" s="32">
        <f t="shared" si="10"/>
        <v>0</v>
      </c>
      <c r="BB33" s="32">
        <f t="shared" si="10"/>
        <v>0</v>
      </c>
      <c r="BC33" s="32">
        <f t="shared" si="10"/>
        <v>0</v>
      </c>
      <c r="BD33" s="32">
        <f t="shared" si="10"/>
        <v>0</v>
      </c>
      <c r="BE33" s="32">
        <f t="shared" si="10"/>
        <v>0</v>
      </c>
      <c r="BF33" s="32">
        <f t="shared" si="10"/>
        <v>44.015046185017248</v>
      </c>
      <c r="BG33" s="32">
        <f t="shared" si="10"/>
        <v>1.1152256755324004</v>
      </c>
      <c r="BH33" s="32">
        <f t="shared" si="10"/>
        <v>0</v>
      </c>
      <c r="BI33" s="32">
        <f t="shared" si="10"/>
        <v>0</v>
      </c>
      <c r="BJ33" s="32">
        <f t="shared" si="10"/>
        <v>3.6702677978900011</v>
      </c>
      <c r="BK33" s="32">
        <f>SUM(BK32)</f>
        <v>513.8843321665305</v>
      </c>
      <c r="BL33" s="84"/>
      <c r="BM33" s="84"/>
    </row>
    <row r="34" spans="1:65" x14ac:dyDescent="0.2">
      <c r="A34" s="15" t="s">
        <v>77</v>
      </c>
      <c r="B34" s="19" t="s">
        <v>15</v>
      </c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  <c r="BC34" s="100"/>
      <c r="BD34" s="100"/>
      <c r="BE34" s="100"/>
      <c r="BF34" s="100"/>
      <c r="BG34" s="100"/>
      <c r="BH34" s="100"/>
      <c r="BI34" s="100"/>
      <c r="BJ34" s="100"/>
      <c r="BK34" s="101"/>
    </row>
    <row r="35" spans="1:65" x14ac:dyDescent="0.2">
      <c r="A35" s="15"/>
      <c r="B35" s="28" t="s">
        <v>129</v>
      </c>
      <c r="C35" s="34">
        <v>0</v>
      </c>
      <c r="D35" s="34">
        <v>1.2051146117142</v>
      </c>
      <c r="E35" s="34">
        <v>0</v>
      </c>
      <c r="F35" s="34">
        <v>0</v>
      </c>
      <c r="G35" s="34">
        <v>0</v>
      </c>
      <c r="H35" s="34">
        <v>7.8390972648921888</v>
      </c>
      <c r="I35" s="34">
        <v>1.0150932149282998</v>
      </c>
      <c r="J35" s="34">
        <v>0</v>
      </c>
      <c r="K35" s="34">
        <v>0</v>
      </c>
      <c r="L35" s="34">
        <v>5.5805319782830995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3.3805051690422006</v>
      </c>
      <c r="S35" s="34">
        <v>4.39711974284E-2</v>
      </c>
      <c r="T35" s="34">
        <v>0</v>
      </c>
      <c r="U35" s="34">
        <v>0</v>
      </c>
      <c r="V35" s="34">
        <v>0.88761401453429989</v>
      </c>
      <c r="W35" s="34">
        <v>0</v>
      </c>
      <c r="X35" s="34">
        <v>1.0122212142E-3</v>
      </c>
      <c r="Y35" s="34">
        <v>0</v>
      </c>
      <c r="Z35" s="34">
        <v>0</v>
      </c>
      <c r="AA35" s="34">
        <v>0</v>
      </c>
      <c r="AB35" s="34">
        <v>48.854620837977606</v>
      </c>
      <c r="AC35" s="34">
        <v>19.342708662676909</v>
      </c>
      <c r="AD35" s="34">
        <v>0</v>
      </c>
      <c r="AE35" s="34">
        <v>0</v>
      </c>
      <c r="AF35" s="34">
        <v>26.722571313052782</v>
      </c>
      <c r="AG35" s="34">
        <v>0</v>
      </c>
      <c r="AH35" s="34">
        <v>0</v>
      </c>
      <c r="AI35" s="34">
        <v>0</v>
      </c>
      <c r="AJ35" s="34">
        <v>0</v>
      </c>
      <c r="AK35" s="34">
        <v>0</v>
      </c>
      <c r="AL35" s="34">
        <v>51.071189486731555</v>
      </c>
      <c r="AM35" s="34">
        <v>1.6360008497134999</v>
      </c>
      <c r="AN35" s="34">
        <v>0</v>
      </c>
      <c r="AO35" s="34">
        <v>0</v>
      </c>
      <c r="AP35" s="34">
        <v>14.05815286912882</v>
      </c>
      <c r="AQ35" s="34">
        <v>0</v>
      </c>
      <c r="AR35" s="65">
        <v>0</v>
      </c>
      <c r="AS35" s="34">
        <v>0</v>
      </c>
      <c r="AT35" s="34">
        <v>0</v>
      </c>
      <c r="AU35" s="34">
        <v>0</v>
      </c>
      <c r="AV35" s="34">
        <v>113.98229654106963</v>
      </c>
      <c r="AW35" s="34">
        <v>11.650600052495903</v>
      </c>
      <c r="AX35" s="34">
        <v>0</v>
      </c>
      <c r="AY35" s="34">
        <v>0</v>
      </c>
      <c r="AZ35" s="34">
        <v>50.215760468550904</v>
      </c>
      <c r="BA35" s="34">
        <v>0</v>
      </c>
      <c r="BB35" s="34">
        <v>0</v>
      </c>
      <c r="BC35" s="34">
        <v>0</v>
      </c>
      <c r="BD35" s="34">
        <v>0</v>
      </c>
      <c r="BE35" s="34">
        <v>0</v>
      </c>
      <c r="BF35" s="34">
        <v>20.818080901238122</v>
      </c>
      <c r="BG35" s="34">
        <v>2.1709267349992998</v>
      </c>
      <c r="BH35" s="34">
        <v>0</v>
      </c>
      <c r="BI35" s="34">
        <v>0</v>
      </c>
      <c r="BJ35" s="34">
        <v>4.7329636335685006</v>
      </c>
      <c r="BK35" s="35">
        <f>SUM(C35:BJ35)</f>
        <v>385.20881202324045</v>
      </c>
    </row>
    <row r="36" spans="1:65" x14ac:dyDescent="0.2">
      <c r="A36" s="15"/>
      <c r="B36" s="28" t="s">
        <v>125</v>
      </c>
      <c r="C36" s="34">
        <v>0</v>
      </c>
      <c r="D36" s="34">
        <v>0.88016308285709988</v>
      </c>
      <c r="E36" s="34">
        <v>0</v>
      </c>
      <c r="F36" s="34">
        <v>0</v>
      </c>
      <c r="G36" s="34">
        <v>0</v>
      </c>
      <c r="H36" s="34">
        <v>0.76540984352650088</v>
      </c>
      <c r="I36" s="34">
        <v>6.096332499900001E-3</v>
      </c>
      <c r="J36" s="34">
        <v>0</v>
      </c>
      <c r="K36" s="34">
        <v>0</v>
      </c>
      <c r="L36" s="34">
        <v>1.1893861314989003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0.60290856888329991</v>
      </c>
      <c r="S36" s="34">
        <v>1.8661302642800002E-2</v>
      </c>
      <c r="T36" s="34">
        <v>0</v>
      </c>
      <c r="U36" s="34">
        <v>0</v>
      </c>
      <c r="V36" s="34">
        <v>0.44449473982089999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20.118030632389967</v>
      </c>
      <c r="AC36" s="34">
        <v>2.3780448778911998</v>
      </c>
      <c r="AD36" s="34">
        <v>0.16933214285709999</v>
      </c>
      <c r="AE36" s="34">
        <v>0</v>
      </c>
      <c r="AF36" s="34">
        <v>22.770012071414346</v>
      </c>
      <c r="AG36" s="34">
        <v>0</v>
      </c>
      <c r="AH36" s="34">
        <v>0</v>
      </c>
      <c r="AI36" s="34">
        <v>0</v>
      </c>
      <c r="AJ36" s="34">
        <v>0</v>
      </c>
      <c r="AK36" s="34">
        <v>0</v>
      </c>
      <c r="AL36" s="34">
        <v>22.047561523412107</v>
      </c>
      <c r="AM36" s="34">
        <v>1.7254876604276996</v>
      </c>
      <c r="AN36" s="34">
        <v>0</v>
      </c>
      <c r="AO36" s="34">
        <v>0</v>
      </c>
      <c r="AP36" s="34">
        <v>14.047512334525017</v>
      </c>
      <c r="AQ36" s="34">
        <v>0</v>
      </c>
      <c r="AR36" s="65">
        <v>0</v>
      </c>
      <c r="AS36" s="34">
        <v>0</v>
      </c>
      <c r="AT36" s="34">
        <v>0</v>
      </c>
      <c r="AU36" s="34">
        <v>0</v>
      </c>
      <c r="AV36" s="34">
        <v>1.6917118120218977</v>
      </c>
      <c r="AW36" s="34">
        <v>1.0969011383926</v>
      </c>
      <c r="AX36" s="34">
        <v>0</v>
      </c>
      <c r="AY36" s="34">
        <v>0</v>
      </c>
      <c r="AZ36" s="34">
        <v>2.3363592368204995</v>
      </c>
      <c r="BA36" s="34">
        <v>0</v>
      </c>
      <c r="BB36" s="34">
        <v>0</v>
      </c>
      <c r="BC36" s="34">
        <v>0</v>
      </c>
      <c r="BD36" s="34">
        <v>0</v>
      </c>
      <c r="BE36" s="34">
        <v>0</v>
      </c>
      <c r="BF36" s="34">
        <v>1.0697024205967003</v>
      </c>
      <c r="BG36" s="34">
        <v>5.7234264285699998E-2</v>
      </c>
      <c r="BH36" s="34">
        <v>0</v>
      </c>
      <c r="BI36" s="34">
        <v>0</v>
      </c>
      <c r="BJ36" s="34">
        <v>1.4326269756056003</v>
      </c>
      <c r="BK36" s="35">
        <f>SUM(C36:BJ36)</f>
        <v>94.847637092369823</v>
      </c>
    </row>
    <row r="37" spans="1:65" x14ac:dyDescent="0.2">
      <c r="A37" s="15"/>
      <c r="B37" s="28" t="s">
        <v>116</v>
      </c>
      <c r="C37" s="34">
        <v>0</v>
      </c>
      <c r="D37" s="34">
        <v>0.80335735764280003</v>
      </c>
      <c r="E37" s="34">
        <v>0</v>
      </c>
      <c r="F37" s="34">
        <v>0</v>
      </c>
      <c r="G37" s="34">
        <v>0</v>
      </c>
      <c r="H37" s="34">
        <v>2.2634476193353006</v>
      </c>
      <c r="I37" s="34">
        <v>1.2866571428499989E-2</v>
      </c>
      <c r="J37" s="34">
        <v>0</v>
      </c>
      <c r="K37" s="34">
        <v>0</v>
      </c>
      <c r="L37" s="34">
        <v>0.74951917796369982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1.8448804466230015</v>
      </c>
      <c r="S37" s="34">
        <v>1.9292384784998997</v>
      </c>
      <c r="T37" s="34">
        <v>0</v>
      </c>
      <c r="U37" s="34">
        <v>0</v>
      </c>
      <c r="V37" s="34">
        <v>0.21401006317829999</v>
      </c>
      <c r="W37" s="34">
        <v>0</v>
      </c>
      <c r="X37" s="34">
        <v>3.4830557130000002E-4</v>
      </c>
      <c r="Y37" s="34">
        <v>0</v>
      </c>
      <c r="Z37" s="34">
        <v>0</v>
      </c>
      <c r="AA37" s="34">
        <v>0</v>
      </c>
      <c r="AB37" s="34">
        <v>31.155011966819547</v>
      </c>
      <c r="AC37" s="34">
        <v>1.3768606359267996</v>
      </c>
      <c r="AD37" s="34">
        <v>0</v>
      </c>
      <c r="AE37" s="34">
        <v>0</v>
      </c>
      <c r="AF37" s="34">
        <v>22.348540105695086</v>
      </c>
      <c r="AG37" s="34">
        <v>0</v>
      </c>
      <c r="AH37" s="34">
        <v>0</v>
      </c>
      <c r="AI37" s="34">
        <v>0</v>
      </c>
      <c r="AJ37" s="34">
        <v>0</v>
      </c>
      <c r="AK37" s="34">
        <v>0</v>
      </c>
      <c r="AL37" s="34">
        <v>38.518846806074258</v>
      </c>
      <c r="AM37" s="34">
        <v>2.2408168684979</v>
      </c>
      <c r="AN37" s="34">
        <v>0.15100357142849999</v>
      </c>
      <c r="AO37" s="34">
        <v>0</v>
      </c>
      <c r="AP37" s="34">
        <v>14.623336363805503</v>
      </c>
      <c r="AQ37" s="34">
        <v>0</v>
      </c>
      <c r="AR37" s="65">
        <v>0</v>
      </c>
      <c r="AS37" s="34">
        <v>0</v>
      </c>
      <c r="AT37" s="34">
        <v>0</v>
      </c>
      <c r="AU37" s="34">
        <v>0</v>
      </c>
      <c r="AV37" s="34">
        <v>7.7695277144788921</v>
      </c>
      <c r="AW37" s="34">
        <v>5.7452350606799998E-2</v>
      </c>
      <c r="AX37" s="34">
        <v>0</v>
      </c>
      <c r="AY37" s="34">
        <v>0</v>
      </c>
      <c r="AZ37" s="34">
        <v>5.2516953673897007</v>
      </c>
      <c r="BA37" s="34">
        <v>0</v>
      </c>
      <c r="BB37" s="34">
        <v>0</v>
      </c>
      <c r="BC37" s="34">
        <v>0</v>
      </c>
      <c r="BD37" s="34">
        <v>0</v>
      </c>
      <c r="BE37" s="34">
        <v>0</v>
      </c>
      <c r="BF37" s="34">
        <v>3.8243396804266068</v>
      </c>
      <c r="BG37" s="34">
        <v>1.15530812498E-2</v>
      </c>
      <c r="BH37" s="34">
        <v>0</v>
      </c>
      <c r="BI37" s="34">
        <v>0</v>
      </c>
      <c r="BJ37" s="34">
        <v>0.88428320942729988</v>
      </c>
      <c r="BK37" s="35">
        <f>SUM(C37:BJ37)</f>
        <v>136.03093574206952</v>
      </c>
    </row>
    <row r="38" spans="1:65" x14ac:dyDescent="0.2">
      <c r="A38" s="15"/>
      <c r="B38" s="28" t="s">
        <v>123</v>
      </c>
      <c r="C38" s="34">
        <v>0</v>
      </c>
      <c r="D38" s="34">
        <v>0.69514542321420003</v>
      </c>
      <c r="E38" s="34">
        <v>0</v>
      </c>
      <c r="F38" s="34">
        <v>0</v>
      </c>
      <c r="G38" s="34">
        <v>0</v>
      </c>
      <c r="H38" s="34">
        <v>1.3714875876618968</v>
      </c>
      <c r="I38" s="34">
        <v>2.591585528549999E-2</v>
      </c>
      <c r="J38" s="34">
        <v>0</v>
      </c>
      <c r="K38" s="34">
        <v>0</v>
      </c>
      <c r="L38" s="34">
        <v>2.5358690121417999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0.9339087500938994</v>
      </c>
      <c r="S38" s="34">
        <v>3.3344528428500005E-2</v>
      </c>
      <c r="T38" s="34">
        <v>0</v>
      </c>
      <c r="U38" s="34">
        <v>0</v>
      </c>
      <c r="V38" s="34">
        <v>0.191905341964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18.68354094456004</v>
      </c>
      <c r="AC38" s="34">
        <v>2.4890772786761994</v>
      </c>
      <c r="AD38" s="34">
        <v>0</v>
      </c>
      <c r="AE38" s="34">
        <v>0</v>
      </c>
      <c r="AF38" s="34">
        <v>15.466420351451276</v>
      </c>
      <c r="AG38" s="34">
        <v>0</v>
      </c>
      <c r="AH38" s="34">
        <v>0</v>
      </c>
      <c r="AI38" s="34">
        <v>0</v>
      </c>
      <c r="AJ38" s="34">
        <v>0</v>
      </c>
      <c r="AK38" s="34">
        <v>0</v>
      </c>
      <c r="AL38" s="34">
        <v>21.615306081814023</v>
      </c>
      <c r="AM38" s="34">
        <v>2.1438205633203005</v>
      </c>
      <c r="AN38" s="34">
        <v>0</v>
      </c>
      <c r="AO38" s="34">
        <v>0</v>
      </c>
      <c r="AP38" s="34">
        <v>10.672141608561986</v>
      </c>
      <c r="AQ38" s="34">
        <v>0</v>
      </c>
      <c r="AR38" s="65">
        <v>0</v>
      </c>
      <c r="AS38" s="34">
        <v>0</v>
      </c>
      <c r="AT38" s="34">
        <v>0</v>
      </c>
      <c r="AU38" s="34">
        <v>0</v>
      </c>
      <c r="AV38" s="34">
        <v>5.0620982574550872</v>
      </c>
      <c r="AW38" s="34">
        <v>0.15030317374909999</v>
      </c>
      <c r="AX38" s="34">
        <v>0</v>
      </c>
      <c r="AY38" s="34">
        <v>0</v>
      </c>
      <c r="AZ38" s="34">
        <v>3.5816080641753016</v>
      </c>
      <c r="BA38" s="34">
        <v>0</v>
      </c>
      <c r="BB38" s="34">
        <v>0</v>
      </c>
      <c r="BC38" s="34">
        <v>0</v>
      </c>
      <c r="BD38" s="34">
        <v>0</v>
      </c>
      <c r="BE38" s="34">
        <v>0</v>
      </c>
      <c r="BF38" s="34">
        <v>3.3756008886399944</v>
      </c>
      <c r="BG38" s="34">
        <v>0.33935471996419997</v>
      </c>
      <c r="BH38" s="34">
        <v>0</v>
      </c>
      <c r="BI38" s="34">
        <v>0</v>
      </c>
      <c r="BJ38" s="34">
        <v>1.5713381358556002</v>
      </c>
      <c r="BK38" s="35">
        <f t="shared" ref="BK38:BK41" si="11">SUM(C38:BJ38)</f>
        <v>90.938186567012906</v>
      </c>
    </row>
    <row r="39" spans="1:65" x14ac:dyDescent="0.2">
      <c r="A39" s="15"/>
      <c r="B39" s="28" t="s">
        <v>126</v>
      </c>
      <c r="C39" s="34">
        <v>0</v>
      </c>
      <c r="D39" s="34">
        <v>0.66687936139280002</v>
      </c>
      <c r="E39" s="34">
        <v>0</v>
      </c>
      <c r="F39" s="34">
        <v>0</v>
      </c>
      <c r="G39" s="34">
        <v>0</v>
      </c>
      <c r="H39" s="34">
        <v>1.6198044223007999</v>
      </c>
      <c r="I39" s="34">
        <v>2.2245381969285001</v>
      </c>
      <c r="J39" s="34">
        <v>0</v>
      </c>
      <c r="K39" s="34">
        <v>0</v>
      </c>
      <c r="L39" s="34">
        <v>0.93208291442810021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1.3266658223726995</v>
      </c>
      <c r="S39" s="34">
        <v>0.21007804757119999</v>
      </c>
      <c r="T39" s="34">
        <v>0</v>
      </c>
      <c r="U39" s="34">
        <v>0</v>
      </c>
      <c r="V39" s="34">
        <v>0.49406409574959997</v>
      </c>
      <c r="W39" s="34">
        <v>0</v>
      </c>
      <c r="X39" s="34">
        <v>2.169706071E-4</v>
      </c>
      <c r="Y39" s="34">
        <v>0</v>
      </c>
      <c r="Z39" s="34">
        <v>0</v>
      </c>
      <c r="AA39" s="34">
        <v>0</v>
      </c>
      <c r="AB39" s="34">
        <v>10.746552271904394</v>
      </c>
      <c r="AC39" s="34">
        <v>1.0237026125351001</v>
      </c>
      <c r="AD39" s="34">
        <v>0</v>
      </c>
      <c r="AE39" s="34">
        <v>0</v>
      </c>
      <c r="AF39" s="34">
        <v>16.812415818990001</v>
      </c>
      <c r="AG39" s="34">
        <v>0</v>
      </c>
      <c r="AH39" s="34">
        <v>0</v>
      </c>
      <c r="AI39" s="34">
        <v>0</v>
      </c>
      <c r="AJ39" s="34">
        <v>0</v>
      </c>
      <c r="AK39" s="34">
        <v>0</v>
      </c>
      <c r="AL39" s="34">
        <v>11.707419231508068</v>
      </c>
      <c r="AM39" s="34">
        <v>0.61269600621359999</v>
      </c>
      <c r="AN39" s="34">
        <v>0</v>
      </c>
      <c r="AO39" s="34">
        <v>0</v>
      </c>
      <c r="AP39" s="34">
        <v>6.9767520562430976</v>
      </c>
      <c r="AQ39" s="34">
        <v>0</v>
      </c>
      <c r="AR39" s="65">
        <v>0</v>
      </c>
      <c r="AS39" s="34">
        <v>0</v>
      </c>
      <c r="AT39" s="34">
        <v>0</v>
      </c>
      <c r="AU39" s="34">
        <v>0</v>
      </c>
      <c r="AV39" s="34">
        <v>4.2611953704001975</v>
      </c>
      <c r="AW39" s="34">
        <v>0.11027158253550001</v>
      </c>
      <c r="AX39" s="34">
        <v>0</v>
      </c>
      <c r="AY39" s="34">
        <v>0</v>
      </c>
      <c r="AZ39" s="34">
        <v>5.0541130089615001</v>
      </c>
      <c r="BA39" s="34">
        <v>0</v>
      </c>
      <c r="BB39" s="34">
        <v>0</v>
      </c>
      <c r="BC39" s="34">
        <v>0</v>
      </c>
      <c r="BD39" s="34">
        <v>0</v>
      </c>
      <c r="BE39" s="34">
        <v>0</v>
      </c>
      <c r="BF39" s="34">
        <v>1.9250517959103004</v>
      </c>
      <c r="BG39" s="34">
        <v>0.71242443714269987</v>
      </c>
      <c r="BH39" s="34">
        <v>0</v>
      </c>
      <c r="BI39" s="34">
        <v>0</v>
      </c>
      <c r="BJ39" s="34">
        <v>0.54953280535610016</v>
      </c>
      <c r="BK39" s="35">
        <f t="shared" si="11"/>
        <v>67.966456829051367</v>
      </c>
    </row>
    <row r="40" spans="1:65" x14ac:dyDescent="0.2">
      <c r="A40" s="15"/>
      <c r="B40" s="28" t="s">
        <v>107</v>
      </c>
      <c r="C40" s="34">
        <v>0</v>
      </c>
      <c r="D40" s="34">
        <v>1.14181507975</v>
      </c>
      <c r="E40" s="34">
        <v>0</v>
      </c>
      <c r="F40" s="34">
        <v>0</v>
      </c>
      <c r="G40" s="34">
        <v>0</v>
      </c>
      <c r="H40" s="34">
        <v>14.415508636060199</v>
      </c>
      <c r="I40" s="34">
        <v>2.5674462513560998</v>
      </c>
      <c r="J40" s="34">
        <v>0</v>
      </c>
      <c r="K40" s="34">
        <v>0</v>
      </c>
      <c r="L40" s="34">
        <v>8.3266426160665006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8.1486433167114054</v>
      </c>
      <c r="S40" s="34">
        <v>1.6537905667139001</v>
      </c>
      <c r="T40" s="34">
        <v>0</v>
      </c>
      <c r="U40" s="34">
        <v>0</v>
      </c>
      <c r="V40" s="34">
        <v>2.1772766421401002</v>
      </c>
      <c r="W40" s="34">
        <v>0</v>
      </c>
      <c r="X40" s="34">
        <v>1.6044215357E-3</v>
      </c>
      <c r="Y40" s="34">
        <v>0</v>
      </c>
      <c r="Z40" s="34">
        <v>0</v>
      </c>
      <c r="AA40" s="34">
        <v>0</v>
      </c>
      <c r="AB40" s="34">
        <v>107.36375265763435</v>
      </c>
      <c r="AC40" s="34">
        <v>9.2325910860680018</v>
      </c>
      <c r="AD40" s="34">
        <v>2.4024963678927</v>
      </c>
      <c r="AE40" s="34">
        <v>0</v>
      </c>
      <c r="AF40" s="34">
        <v>64.548001713070263</v>
      </c>
      <c r="AG40" s="34">
        <v>0</v>
      </c>
      <c r="AH40" s="34">
        <v>0</v>
      </c>
      <c r="AI40" s="34">
        <v>0</v>
      </c>
      <c r="AJ40" s="34">
        <v>0</v>
      </c>
      <c r="AK40" s="34">
        <v>0</v>
      </c>
      <c r="AL40" s="34">
        <v>119.20069519110804</v>
      </c>
      <c r="AM40" s="34">
        <v>4.2791513686002993</v>
      </c>
      <c r="AN40" s="34">
        <v>0.52839996435710002</v>
      </c>
      <c r="AO40" s="34">
        <v>0</v>
      </c>
      <c r="AP40" s="34">
        <v>42.835907270466407</v>
      </c>
      <c r="AQ40" s="34">
        <v>0</v>
      </c>
      <c r="AR40" s="65">
        <v>0</v>
      </c>
      <c r="AS40" s="34">
        <v>0</v>
      </c>
      <c r="AT40" s="34">
        <v>0</v>
      </c>
      <c r="AU40" s="34">
        <v>0</v>
      </c>
      <c r="AV40" s="34">
        <v>88.985920001945956</v>
      </c>
      <c r="AW40" s="34">
        <v>5.307068900496299</v>
      </c>
      <c r="AX40" s="34">
        <v>0</v>
      </c>
      <c r="AY40" s="34">
        <v>0</v>
      </c>
      <c r="AZ40" s="34">
        <v>46.580803898766717</v>
      </c>
      <c r="BA40" s="34">
        <v>0</v>
      </c>
      <c r="BB40" s="34">
        <v>0</v>
      </c>
      <c r="BC40" s="34">
        <v>0</v>
      </c>
      <c r="BD40" s="34">
        <v>0</v>
      </c>
      <c r="BE40" s="34">
        <v>0</v>
      </c>
      <c r="BF40" s="34">
        <v>25.573451035918083</v>
      </c>
      <c r="BG40" s="34">
        <v>1.1946792732847997</v>
      </c>
      <c r="BH40" s="34">
        <v>0</v>
      </c>
      <c r="BI40" s="34">
        <v>0</v>
      </c>
      <c r="BJ40" s="34">
        <v>5.9972655668168011</v>
      </c>
      <c r="BK40" s="35">
        <f t="shared" ref="BK40" si="12">SUM(C40:BJ40)</f>
        <v>562.46291182675975</v>
      </c>
    </row>
    <row r="41" spans="1:65" x14ac:dyDescent="0.2">
      <c r="A41" s="15"/>
      <c r="B41" s="28" t="s">
        <v>124</v>
      </c>
      <c r="C41" s="34">
        <v>0</v>
      </c>
      <c r="D41" s="34">
        <v>0.81877316782139997</v>
      </c>
      <c r="E41" s="34">
        <v>0</v>
      </c>
      <c r="F41" s="34">
        <v>0</v>
      </c>
      <c r="G41" s="34">
        <v>0</v>
      </c>
      <c r="H41" s="34">
        <v>0.83692855034660052</v>
      </c>
      <c r="I41" s="34">
        <v>6.5632857142799997E-2</v>
      </c>
      <c r="J41" s="34">
        <v>0</v>
      </c>
      <c r="K41" s="34">
        <v>0</v>
      </c>
      <c r="L41" s="34">
        <v>0.8406218211423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1.0368198561693995</v>
      </c>
      <c r="S41" s="34">
        <v>0</v>
      </c>
      <c r="T41" s="34">
        <v>0</v>
      </c>
      <c r="U41" s="34">
        <v>0</v>
      </c>
      <c r="V41" s="34">
        <v>0.38865184096389993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22.793818908145045</v>
      </c>
      <c r="AC41" s="34">
        <v>3.2094869850694998</v>
      </c>
      <c r="AD41" s="34">
        <v>0</v>
      </c>
      <c r="AE41" s="34">
        <v>0</v>
      </c>
      <c r="AF41" s="34">
        <v>21.25868843230732</v>
      </c>
      <c r="AG41" s="34">
        <v>0</v>
      </c>
      <c r="AH41" s="34">
        <v>0</v>
      </c>
      <c r="AI41" s="34">
        <v>0</v>
      </c>
      <c r="AJ41" s="34">
        <v>0</v>
      </c>
      <c r="AK41" s="34">
        <v>0</v>
      </c>
      <c r="AL41" s="34">
        <v>28.773880226682454</v>
      </c>
      <c r="AM41" s="34">
        <v>2.8293869371775999</v>
      </c>
      <c r="AN41" s="34">
        <v>0</v>
      </c>
      <c r="AO41" s="34">
        <v>0</v>
      </c>
      <c r="AP41" s="34">
        <v>14.487208694274704</v>
      </c>
      <c r="AQ41" s="34">
        <v>0</v>
      </c>
      <c r="AR41" s="65">
        <v>0</v>
      </c>
      <c r="AS41" s="34">
        <v>0</v>
      </c>
      <c r="AT41" s="34">
        <v>0</v>
      </c>
      <c r="AU41" s="34">
        <v>0</v>
      </c>
      <c r="AV41" s="34">
        <v>3.4399921474063992</v>
      </c>
      <c r="AW41" s="34">
        <v>0.64217176739269988</v>
      </c>
      <c r="AX41" s="34">
        <v>0</v>
      </c>
      <c r="AY41" s="34">
        <v>0</v>
      </c>
      <c r="AZ41" s="34">
        <v>1.2475600168206002</v>
      </c>
      <c r="BA41" s="34">
        <v>0</v>
      </c>
      <c r="BB41" s="34">
        <v>0</v>
      </c>
      <c r="BC41" s="34">
        <v>0</v>
      </c>
      <c r="BD41" s="34">
        <v>0</v>
      </c>
      <c r="BE41" s="34">
        <v>0</v>
      </c>
      <c r="BF41" s="34">
        <v>1.5870213539165992</v>
      </c>
      <c r="BG41" s="34">
        <v>0.16544624999989999</v>
      </c>
      <c r="BH41" s="34">
        <v>7.87839285714E-2</v>
      </c>
      <c r="BI41" s="34">
        <v>0</v>
      </c>
      <c r="BJ41" s="34">
        <v>0.51503769071390004</v>
      </c>
      <c r="BK41" s="35">
        <f t="shared" si="11"/>
        <v>105.01591143206451</v>
      </c>
    </row>
    <row r="42" spans="1:65" x14ac:dyDescent="0.2">
      <c r="A42" s="15"/>
      <c r="B42" s="28" t="s">
        <v>127</v>
      </c>
      <c r="C42" s="34">
        <v>0</v>
      </c>
      <c r="D42" s="34">
        <v>0.89388770467850009</v>
      </c>
      <c r="E42" s="34">
        <v>0</v>
      </c>
      <c r="F42" s="34">
        <v>0</v>
      </c>
      <c r="G42" s="34">
        <v>0</v>
      </c>
      <c r="H42" s="34">
        <v>3.3227888331162019</v>
      </c>
      <c r="I42" s="34">
        <v>0.1082149625353</v>
      </c>
      <c r="J42" s="34">
        <v>0</v>
      </c>
      <c r="K42" s="34">
        <v>0</v>
      </c>
      <c r="L42" s="34">
        <v>1.0645695125348003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2.3869273134015994</v>
      </c>
      <c r="S42" s="34">
        <v>0.1637062038928</v>
      </c>
      <c r="T42" s="34">
        <v>0</v>
      </c>
      <c r="U42" s="34">
        <v>0</v>
      </c>
      <c r="V42" s="34">
        <v>0.51023185467780008</v>
      </c>
      <c r="W42" s="34">
        <v>0</v>
      </c>
      <c r="X42" s="34">
        <v>4.6654507139999997E-4</v>
      </c>
      <c r="Y42" s="34">
        <v>0</v>
      </c>
      <c r="Z42" s="34">
        <v>0</v>
      </c>
      <c r="AA42" s="34">
        <v>0</v>
      </c>
      <c r="AB42" s="34">
        <v>50.740469540417223</v>
      </c>
      <c r="AC42" s="34">
        <v>5.3397744947824002</v>
      </c>
      <c r="AD42" s="34">
        <v>0</v>
      </c>
      <c r="AE42" s="34">
        <v>0</v>
      </c>
      <c r="AF42" s="34">
        <v>29.376045959942104</v>
      </c>
      <c r="AG42" s="34">
        <v>0</v>
      </c>
      <c r="AH42" s="34">
        <v>0</v>
      </c>
      <c r="AI42" s="34">
        <v>0</v>
      </c>
      <c r="AJ42" s="34">
        <v>0</v>
      </c>
      <c r="AK42" s="34">
        <v>0</v>
      </c>
      <c r="AL42" s="34">
        <v>57.314439111010749</v>
      </c>
      <c r="AM42" s="34">
        <v>1.4507279704624001</v>
      </c>
      <c r="AN42" s="34">
        <v>0</v>
      </c>
      <c r="AO42" s="34">
        <v>0</v>
      </c>
      <c r="AP42" s="34">
        <v>14.639689534950012</v>
      </c>
      <c r="AQ42" s="34">
        <v>0</v>
      </c>
      <c r="AR42" s="65">
        <v>0</v>
      </c>
      <c r="AS42" s="34">
        <v>0</v>
      </c>
      <c r="AT42" s="34">
        <v>0</v>
      </c>
      <c r="AU42" s="34">
        <v>0</v>
      </c>
      <c r="AV42" s="34">
        <v>13.409827129612115</v>
      </c>
      <c r="AW42" s="34">
        <v>0.2954678905703999</v>
      </c>
      <c r="AX42" s="34">
        <v>0</v>
      </c>
      <c r="AY42" s="34">
        <v>0</v>
      </c>
      <c r="AZ42" s="34">
        <v>4.1576007767818997</v>
      </c>
      <c r="BA42" s="34">
        <v>0</v>
      </c>
      <c r="BB42" s="34">
        <v>0</v>
      </c>
      <c r="BC42" s="34">
        <v>0</v>
      </c>
      <c r="BD42" s="34">
        <v>0</v>
      </c>
      <c r="BE42" s="34">
        <v>0</v>
      </c>
      <c r="BF42" s="34">
        <v>6.2507134242079072</v>
      </c>
      <c r="BG42" s="34">
        <v>1.5385804949637998</v>
      </c>
      <c r="BH42" s="34">
        <v>0</v>
      </c>
      <c r="BI42" s="34">
        <v>0</v>
      </c>
      <c r="BJ42" s="34">
        <v>1.9065468156411001</v>
      </c>
      <c r="BK42" s="35">
        <f>SUM(C42:BJ42)</f>
        <v>194.87067607325051</v>
      </c>
    </row>
    <row r="43" spans="1:65" x14ac:dyDescent="0.2">
      <c r="A43" s="15"/>
      <c r="B43" s="28" t="s">
        <v>108</v>
      </c>
      <c r="C43" s="34">
        <v>0</v>
      </c>
      <c r="D43" s="34">
        <v>1.0461910902142</v>
      </c>
      <c r="E43" s="34">
        <v>0</v>
      </c>
      <c r="F43" s="34">
        <v>0</v>
      </c>
      <c r="G43" s="34">
        <v>0</v>
      </c>
      <c r="H43" s="34">
        <v>8.2919474693451019</v>
      </c>
      <c r="I43" s="34">
        <v>51.264542172999704</v>
      </c>
      <c r="J43" s="34">
        <v>0</v>
      </c>
      <c r="K43" s="34">
        <v>0</v>
      </c>
      <c r="L43" s="34">
        <v>3.9671161196762998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4.894227884843894</v>
      </c>
      <c r="S43" s="34">
        <v>10.741505851856898</v>
      </c>
      <c r="T43" s="34">
        <v>0</v>
      </c>
      <c r="U43" s="34">
        <v>0</v>
      </c>
      <c r="V43" s="34">
        <v>0.7752146458918</v>
      </c>
      <c r="W43" s="34">
        <v>0</v>
      </c>
      <c r="X43" s="34">
        <v>3.9480035700000005E-5</v>
      </c>
      <c r="Y43" s="34">
        <v>0</v>
      </c>
      <c r="Z43" s="34">
        <v>0</v>
      </c>
      <c r="AA43" s="34">
        <v>0</v>
      </c>
      <c r="AB43" s="34">
        <v>24.770032561536432</v>
      </c>
      <c r="AC43" s="34">
        <v>19.5514025507123</v>
      </c>
      <c r="AD43" s="34">
        <v>0</v>
      </c>
      <c r="AE43" s="34">
        <v>0</v>
      </c>
      <c r="AF43" s="34">
        <v>10.390286011210099</v>
      </c>
      <c r="AG43" s="34">
        <v>0</v>
      </c>
      <c r="AH43" s="34">
        <v>0</v>
      </c>
      <c r="AI43" s="34">
        <v>0</v>
      </c>
      <c r="AJ43" s="34">
        <v>0</v>
      </c>
      <c r="AK43" s="34">
        <v>0</v>
      </c>
      <c r="AL43" s="34">
        <v>21.303880821919478</v>
      </c>
      <c r="AM43" s="34">
        <v>0.94464523946290013</v>
      </c>
      <c r="AN43" s="34">
        <v>0</v>
      </c>
      <c r="AO43" s="34">
        <v>0</v>
      </c>
      <c r="AP43" s="34">
        <v>5.0897834346760007</v>
      </c>
      <c r="AQ43" s="34">
        <v>0</v>
      </c>
      <c r="AR43" s="65">
        <v>0</v>
      </c>
      <c r="AS43" s="34">
        <v>0</v>
      </c>
      <c r="AT43" s="34">
        <v>0</v>
      </c>
      <c r="AU43" s="34">
        <v>0</v>
      </c>
      <c r="AV43" s="34">
        <v>28.379701239487719</v>
      </c>
      <c r="AW43" s="34">
        <v>1.4335526522127999</v>
      </c>
      <c r="AX43" s="34">
        <v>0</v>
      </c>
      <c r="AY43" s="34">
        <v>0</v>
      </c>
      <c r="AZ43" s="34">
        <v>8.1989538511753004</v>
      </c>
      <c r="BA43" s="34">
        <v>0</v>
      </c>
      <c r="BB43" s="34">
        <v>0</v>
      </c>
      <c r="BC43" s="34">
        <v>0</v>
      </c>
      <c r="BD43" s="34">
        <v>0</v>
      </c>
      <c r="BE43" s="34">
        <v>0</v>
      </c>
      <c r="BF43" s="34">
        <v>9.1714934776328949</v>
      </c>
      <c r="BG43" s="34">
        <v>0.11628414271410001</v>
      </c>
      <c r="BH43" s="34">
        <v>0</v>
      </c>
      <c r="BI43" s="34">
        <v>0</v>
      </c>
      <c r="BJ43" s="34">
        <v>1.3337192006064995</v>
      </c>
      <c r="BK43" s="35">
        <f>SUM(C43:BJ43)</f>
        <v>211.66451989821016</v>
      </c>
    </row>
    <row r="44" spans="1:65" x14ac:dyDescent="0.2">
      <c r="A44" s="15"/>
      <c r="B44" s="28" t="s">
        <v>109</v>
      </c>
      <c r="C44" s="34">
        <v>0</v>
      </c>
      <c r="D44" s="34">
        <v>1.1090760188928002</v>
      </c>
      <c r="E44" s="34">
        <v>0</v>
      </c>
      <c r="F44" s="34">
        <v>0</v>
      </c>
      <c r="G44" s="34">
        <v>0</v>
      </c>
      <c r="H44" s="34">
        <v>6.6643068893941999</v>
      </c>
      <c r="I44" s="34">
        <v>1.9210410035500003E-2</v>
      </c>
      <c r="J44" s="34">
        <v>0</v>
      </c>
      <c r="K44" s="34">
        <v>0</v>
      </c>
      <c r="L44" s="34">
        <v>2.0343339418555995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4.1035754955059005</v>
      </c>
      <c r="S44" s="34">
        <v>5.6793978570000001E-4</v>
      </c>
      <c r="T44" s="34">
        <v>0</v>
      </c>
      <c r="U44" s="34">
        <v>0</v>
      </c>
      <c r="V44" s="34">
        <v>0.34557015571389998</v>
      </c>
      <c r="W44" s="34">
        <v>0</v>
      </c>
      <c r="X44" s="34">
        <v>0</v>
      </c>
      <c r="Y44" s="34">
        <v>0</v>
      </c>
      <c r="Z44" s="34">
        <v>0</v>
      </c>
      <c r="AA44" s="34">
        <v>0</v>
      </c>
      <c r="AB44" s="34">
        <v>7.583061168243094</v>
      </c>
      <c r="AC44" s="34">
        <v>0.25980630432119994</v>
      </c>
      <c r="AD44" s="34">
        <v>0</v>
      </c>
      <c r="AE44" s="34">
        <v>0</v>
      </c>
      <c r="AF44" s="34">
        <v>1.3848232162845</v>
      </c>
      <c r="AG44" s="34">
        <v>0</v>
      </c>
      <c r="AH44" s="34">
        <v>0</v>
      </c>
      <c r="AI44" s="34">
        <v>0</v>
      </c>
      <c r="AJ44" s="34">
        <v>0</v>
      </c>
      <c r="AK44" s="34">
        <v>0</v>
      </c>
      <c r="AL44" s="34">
        <v>5.1537043807060963</v>
      </c>
      <c r="AM44" s="34">
        <v>8.4124591106900001E-2</v>
      </c>
      <c r="AN44" s="34">
        <v>0</v>
      </c>
      <c r="AO44" s="34">
        <v>0</v>
      </c>
      <c r="AP44" s="34">
        <v>0.6835970555352</v>
      </c>
      <c r="AQ44" s="34">
        <v>0</v>
      </c>
      <c r="AR44" s="65">
        <v>0</v>
      </c>
      <c r="AS44" s="34">
        <v>0</v>
      </c>
      <c r="AT44" s="34">
        <v>0</v>
      </c>
      <c r="AU44" s="34">
        <v>0</v>
      </c>
      <c r="AV44" s="34">
        <v>12.775083401999526</v>
      </c>
      <c r="AW44" s="34">
        <v>0.81914658560690001</v>
      </c>
      <c r="AX44" s="34">
        <v>0</v>
      </c>
      <c r="AY44" s="34">
        <v>0</v>
      </c>
      <c r="AZ44" s="34">
        <v>8.0569823827128015</v>
      </c>
      <c r="BA44" s="34">
        <v>0</v>
      </c>
      <c r="BB44" s="34">
        <v>0</v>
      </c>
      <c r="BC44" s="34">
        <v>0</v>
      </c>
      <c r="BD44" s="34">
        <v>0</v>
      </c>
      <c r="BE44" s="34">
        <v>0</v>
      </c>
      <c r="BF44" s="34">
        <v>3.1507231266215028</v>
      </c>
      <c r="BG44" s="34">
        <v>0.41166287710709998</v>
      </c>
      <c r="BH44" s="34">
        <v>0</v>
      </c>
      <c r="BI44" s="34">
        <v>0</v>
      </c>
      <c r="BJ44" s="34">
        <v>9.0820244642699999E-2</v>
      </c>
      <c r="BK44" s="35">
        <f>SUM(C44:BJ44)</f>
        <v>54.730176186071112</v>
      </c>
    </row>
    <row r="45" spans="1:65" x14ac:dyDescent="0.2">
      <c r="A45" s="15"/>
      <c r="B45" s="28" t="s">
        <v>117</v>
      </c>
      <c r="C45" s="44">
        <v>0</v>
      </c>
      <c r="D45" s="44">
        <v>0.93489806103569995</v>
      </c>
      <c r="E45" s="44">
        <v>0</v>
      </c>
      <c r="F45" s="44">
        <v>0</v>
      </c>
      <c r="G45" s="44">
        <v>0</v>
      </c>
      <c r="H45" s="44">
        <v>4.5999235490259007</v>
      </c>
      <c r="I45" s="44">
        <v>6.9223637463999996E-2</v>
      </c>
      <c r="J45" s="44">
        <v>0</v>
      </c>
      <c r="K45" s="44">
        <v>0</v>
      </c>
      <c r="L45" s="44">
        <v>1.6282015052129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3.3646315001312033</v>
      </c>
      <c r="S45" s="44">
        <v>0.22349694846419998</v>
      </c>
      <c r="T45" s="44">
        <v>0</v>
      </c>
      <c r="U45" s="44">
        <v>0</v>
      </c>
      <c r="V45" s="44">
        <v>0.93801829767799993</v>
      </c>
      <c r="W45" s="44">
        <v>0</v>
      </c>
      <c r="X45" s="44">
        <v>1.6070607100000002E-5</v>
      </c>
      <c r="Y45" s="44">
        <v>0</v>
      </c>
      <c r="Z45" s="44">
        <v>0</v>
      </c>
      <c r="AA45" s="44">
        <v>0</v>
      </c>
      <c r="AB45" s="44">
        <v>28.230790068756015</v>
      </c>
      <c r="AC45" s="44">
        <v>1.2698544203907998</v>
      </c>
      <c r="AD45" s="44">
        <v>0</v>
      </c>
      <c r="AE45" s="44">
        <v>0</v>
      </c>
      <c r="AF45" s="44">
        <v>12.584902980916908</v>
      </c>
      <c r="AG45" s="44">
        <v>0</v>
      </c>
      <c r="AH45" s="44">
        <v>0</v>
      </c>
      <c r="AI45" s="44">
        <v>0</v>
      </c>
      <c r="AJ45" s="44">
        <v>0</v>
      </c>
      <c r="AK45" s="44">
        <v>0</v>
      </c>
      <c r="AL45" s="44">
        <v>38.087677572955009</v>
      </c>
      <c r="AM45" s="44">
        <v>1.69764017457</v>
      </c>
      <c r="AN45" s="44">
        <v>0</v>
      </c>
      <c r="AO45" s="44">
        <v>0</v>
      </c>
      <c r="AP45" s="44">
        <v>10.731671270813401</v>
      </c>
      <c r="AQ45" s="44">
        <v>0</v>
      </c>
      <c r="AR45" s="69">
        <v>0</v>
      </c>
      <c r="AS45" s="44">
        <v>0</v>
      </c>
      <c r="AT45" s="44">
        <v>0</v>
      </c>
      <c r="AU45" s="44">
        <v>0</v>
      </c>
      <c r="AV45" s="44">
        <v>13.154780748712984</v>
      </c>
      <c r="AW45" s="44">
        <v>0.31845957346339998</v>
      </c>
      <c r="AX45" s="44">
        <v>0</v>
      </c>
      <c r="AY45" s="44">
        <v>0</v>
      </c>
      <c r="AZ45" s="44">
        <v>5.7438358125681006</v>
      </c>
      <c r="BA45" s="44">
        <v>0</v>
      </c>
      <c r="BB45" s="44">
        <v>0</v>
      </c>
      <c r="BC45" s="44">
        <v>0</v>
      </c>
      <c r="BD45" s="44">
        <v>0</v>
      </c>
      <c r="BE45" s="44">
        <v>0</v>
      </c>
      <c r="BF45" s="44">
        <v>8.812098095694509</v>
      </c>
      <c r="BG45" s="44">
        <v>0.23034505632069999</v>
      </c>
      <c r="BH45" s="44">
        <v>0</v>
      </c>
      <c r="BI45" s="44">
        <v>0</v>
      </c>
      <c r="BJ45" s="44">
        <v>1.0656534317490001</v>
      </c>
      <c r="BK45" s="35">
        <f>SUM(C45:BJ45)</f>
        <v>133.68611877652984</v>
      </c>
    </row>
    <row r="46" spans="1:65" x14ac:dyDescent="0.2">
      <c r="A46" s="15"/>
      <c r="B46" s="20" t="s">
        <v>86</v>
      </c>
      <c r="C46" s="30">
        <f>SUM(C35:C45)</f>
        <v>0</v>
      </c>
      <c r="D46" s="62">
        <f t="shared" ref="D46:BK46" si="13">SUM(D35:D45)</f>
        <v>10.195300959213698</v>
      </c>
      <c r="E46" s="30">
        <f t="shared" si="13"/>
        <v>0</v>
      </c>
      <c r="F46" s="30">
        <f t="shared" si="13"/>
        <v>0</v>
      </c>
      <c r="G46" s="30">
        <f t="shared" si="13"/>
        <v>0</v>
      </c>
      <c r="H46" s="62">
        <f t="shared" si="13"/>
        <v>51.990650665004885</v>
      </c>
      <c r="I46" s="62">
        <f t="shared" si="13"/>
        <v>57.378780462604098</v>
      </c>
      <c r="J46" s="62">
        <f t="shared" si="13"/>
        <v>0</v>
      </c>
      <c r="K46" s="62">
        <f t="shared" si="13"/>
        <v>0</v>
      </c>
      <c r="L46" s="62">
        <f t="shared" si="13"/>
        <v>28.848874730803999</v>
      </c>
      <c r="M46" s="30">
        <f t="shared" si="13"/>
        <v>0</v>
      </c>
      <c r="N46" s="30">
        <f t="shared" si="13"/>
        <v>0</v>
      </c>
      <c r="O46" s="30">
        <f t="shared" si="13"/>
        <v>0</v>
      </c>
      <c r="P46" s="30">
        <f t="shared" si="13"/>
        <v>0</v>
      </c>
      <c r="Q46" s="30">
        <f t="shared" si="13"/>
        <v>0</v>
      </c>
      <c r="R46" s="62">
        <f t="shared" si="13"/>
        <v>32.023694123778498</v>
      </c>
      <c r="S46" s="62">
        <f t="shared" si="13"/>
        <v>15.018361065284298</v>
      </c>
      <c r="T46" s="62">
        <f t="shared" si="13"/>
        <v>0</v>
      </c>
      <c r="U46" s="62">
        <f t="shared" si="13"/>
        <v>0</v>
      </c>
      <c r="V46" s="62">
        <f t="shared" si="13"/>
        <v>7.3670516923125993</v>
      </c>
      <c r="W46" s="30">
        <f t="shared" si="13"/>
        <v>0</v>
      </c>
      <c r="X46" s="62">
        <f t="shared" si="13"/>
        <v>3.7040146425000001E-3</v>
      </c>
      <c r="Y46" s="30">
        <f t="shared" si="13"/>
        <v>0</v>
      </c>
      <c r="Z46" s="30">
        <f t="shared" si="13"/>
        <v>0</v>
      </c>
      <c r="AA46" s="30">
        <f t="shared" si="13"/>
        <v>0</v>
      </c>
      <c r="AB46" s="62">
        <f t="shared" si="13"/>
        <v>371.03968155838368</v>
      </c>
      <c r="AC46" s="62">
        <f t="shared" si="13"/>
        <v>65.473309909050414</v>
      </c>
      <c r="AD46" s="62">
        <f t="shared" si="13"/>
        <v>2.5718285107498002</v>
      </c>
      <c r="AE46" s="62">
        <f t="shared" si="13"/>
        <v>0</v>
      </c>
      <c r="AF46" s="62">
        <f t="shared" si="13"/>
        <v>243.66270797433464</v>
      </c>
      <c r="AG46" s="30">
        <f t="shared" si="13"/>
        <v>0</v>
      </c>
      <c r="AH46" s="30">
        <f t="shared" si="13"/>
        <v>0</v>
      </c>
      <c r="AI46" s="30">
        <f t="shared" si="13"/>
        <v>0</v>
      </c>
      <c r="AJ46" s="30">
        <f t="shared" si="13"/>
        <v>0</v>
      </c>
      <c r="AK46" s="30">
        <f t="shared" si="13"/>
        <v>0</v>
      </c>
      <c r="AL46" s="62">
        <f t="shared" si="13"/>
        <v>414.7946004339218</v>
      </c>
      <c r="AM46" s="62">
        <f t="shared" si="13"/>
        <v>19.644498229553101</v>
      </c>
      <c r="AN46" s="62">
        <f t="shared" si="13"/>
        <v>0.67940353578559998</v>
      </c>
      <c r="AO46" s="62">
        <f t="shared" si="13"/>
        <v>0</v>
      </c>
      <c r="AP46" s="62">
        <f t="shared" si="13"/>
        <v>148.84575249298013</v>
      </c>
      <c r="AQ46" s="30">
        <f t="shared" si="13"/>
        <v>0</v>
      </c>
      <c r="AR46" s="70">
        <f t="shared" si="13"/>
        <v>0</v>
      </c>
      <c r="AS46" s="30">
        <f t="shared" si="13"/>
        <v>0</v>
      </c>
      <c r="AT46" s="30">
        <f t="shared" si="13"/>
        <v>0</v>
      </c>
      <c r="AU46" s="30">
        <f t="shared" si="13"/>
        <v>0</v>
      </c>
      <c r="AV46" s="62">
        <f t="shared" si="13"/>
        <v>292.91213436459043</v>
      </c>
      <c r="AW46" s="62">
        <f t="shared" si="13"/>
        <v>21.881395667522405</v>
      </c>
      <c r="AX46" s="62">
        <f t="shared" si="13"/>
        <v>0</v>
      </c>
      <c r="AY46" s="62">
        <f t="shared" si="13"/>
        <v>0</v>
      </c>
      <c r="AZ46" s="62">
        <f t="shared" si="13"/>
        <v>140.42527288472334</v>
      </c>
      <c r="BA46" s="30">
        <f t="shared" si="13"/>
        <v>0</v>
      </c>
      <c r="BB46" s="30">
        <f t="shared" si="13"/>
        <v>0</v>
      </c>
      <c r="BC46" s="30">
        <f t="shared" si="13"/>
        <v>0</v>
      </c>
      <c r="BD46" s="30">
        <f t="shared" si="13"/>
        <v>0</v>
      </c>
      <c r="BE46" s="30">
        <f t="shared" si="13"/>
        <v>0</v>
      </c>
      <c r="BF46" s="62">
        <f t="shared" si="13"/>
        <v>85.558276200803206</v>
      </c>
      <c r="BG46" s="62">
        <f t="shared" si="13"/>
        <v>6.9484913320320993</v>
      </c>
      <c r="BH46" s="62">
        <f t="shared" si="13"/>
        <v>7.87839285714E-2</v>
      </c>
      <c r="BI46" s="62">
        <f t="shared" si="13"/>
        <v>0</v>
      </c>
      <c r="BJ46" s="62">
        <f t="shared" si="13"/>
        <v>20.079787709983098</v>
      </c>
      <c r="BK46" s="32">
        <f t="shared" si="13"/>
        <v>2037.42234244663</v>
      </c>
    </row>
    <row r="47" spans="1:65" x14ac:dyDescent="0.2">
      <c r="A47" s="15"/>
      <c r="B47" s="21" t="s">
        <v>84</v>
      </c>
      <c r="C47" s="30">
        <f>C33+C46</f>
        <v>0</v>
      </c>
      <c r="D47" s="62">
        <f t="shared" ref="D47:BJ47" si="14">D33+D46</f>
        <v>11.270506296820798</v>
      </c>
      <c r="E47" s="30">
        <f t="shared" si="14"/>
        <v>0</v>
      </c>
      <c r="F47" s="30">
        <f t="shared" si="14"/>
        <v>0</v>
      </c>
      <c r="G47" s="30">
        <f t="shared" si="14"/>
        <v>0</v>
      </c>
      <c r="H47" s="62">
        <f t="shared" si="14"/>
        <v>70.180156744719284</v>
      </c>
      <c r="I47" s="62">
        <f t="shared" si="14"/>
        <v>57.8957212801024</v>
      </c>
      <c r="J47" s="62">
        <f t="shared" si="14"/>
        <v>0</v>
      </c>
      <c r="K47" s="62">
        <f t="shared" si="14"/>
        <v>0</v>
      </c>
      <c r="L47" s="62">
        <f t="shared" si="14"/>
        <v>31.3307002721942</v>
      </c>
      <c r="M47" s="30">
        <f t="shared" si="14"/>
        <v>0</v>
      </c>
      <c r="N47" s="30">
        <f t="shared" si="14"/>
        <v>0</v>
      </c>
      <c r="O47" s="30">
        <f t="shared" si="14"/>
        <v>0</v>
      </c>
      <c r="P47" s="30">
        <f t="shared" si="14"/>
        <v>0</v>
      </c>
      <c r="Q47" s="30">
        <f t="shared" si="14"/>
        <v>0</v>
      </c>
      <c r="R47" s="62">
        <f t="shared" si="14"/>
        <v>45.06510065657141</v>
      </c>
      <c r="S47" s="62">
        <f t="shared" si="14"/>
        <v>15.818480066675898</v>
      </c>
      <c r="T47" s="62">
        <f t="shared" si="14"/>
        <v>0</v>
      </c>
      <c r="U47" s="62">
        <f t="shared" si="14"/>
        <v>0</v>
      </c>
      <c r="V47" s="62">
        <f t="shared" si="14"/>
        <v>8.1712065370252986</v>
      </c>
      <c r="W47" s="30">
        <f t="shared" si="14"/>
        <v>0</v>
      </c>
      <c r="X47" s="62">
        <f t="shared" si="14"/>
        <v>3.7754658567E-3</v>
      </c>
      <c r="Y47" s="30">
        <f t="shared" si="14"/>
        <v>0</v>
      </c>
      <c r="Z47" s="30">
        <f t="shared" si="14"/>
        <v>0</v>
      </c>
      <c r="AA47" s="30">
        <f t="shared" si="14"/>
        <v>0</v>
      </c>
      <c r="AB47" s="62">
        <f t="shared" si="14"/>
        <v>448.82364298163941</v>
      </c>
      <c r="AC47" s="62">
        <f t="shared" si="14"/>
        <v>68.545210638402409</v>
      </c>
      <c r="AD47" s="62">
        <f t="shared" si="14"/>
        <v>2.5718285107498002</v>
      </c>
      <c r="AE47" s="62">
        <f t="shared" si="14"/>
        <v>0</v>
      </c>
      <c r="AF47" s="62">
        <f t="shared" si="14"/>
        <v>258.80071372039396</v>
      </c>
      <c r="AG47" s="30">
        <f t="shared" si="14"/>
        <v>0</v>
      </c>
      <c r="AH47" s="30">
        <f t="shared" si="14"/>
        <v>0</v>
      </c>
      <c r="AI47" s="30">
        <f t="shared" si="14"/>
        <v>0</v>
      </c>
      <c r="AJ47" s="30">
        <f t="shared" si="14"/>
        <v>0</v>
      </c>
      <c r="AK47" s="30">
        <f t="shared" si="14"/>
        <v>0</v>
      </c>
      <c r="AL47" s="62">
        <f t="shared" si="14"/>
        <v>488.55104067069885</v>
      </c>
      <c r="AM47" s="62">
        <f t="shared" si="14"/>
        <v>21.369855804084999</v>
      </c>
      <c r="AN47" s="62">
        <f t="shared" si="14"/>
        <v>0.67940353578559998</v>
      </c>
      <c r="AO47" s="62">
        <f t="shared" si="14"/>
        <v>0</v>
      </c>
      <c r="AP47" s="62">
        <f t="shared" si="14"/>
        <v>157.36207964022122</v>
      </c>
      <c r="AQ47" s="30">
        <f t="shared" si="14"/>
        <v>0</v>
      </c>
      <c r="AR47" s="70">
        <f t="shared" si="14"/>
        <v>0</v>
      </c>
      <c r="AS47" s="30">
        <f t="shared" si="14"/>
        <v>0</v>
      </c>
      <c r="AT47" s="30">
        <f t="shared" si="14"/>
        <v>0</v>
      </c>
      <c r="AU47" s="30">
        <f t="shared" si="14"/>
        <v>0</v>
      </c>
      <c r="AV47" s="62">
        <f t="shared" si="14"/>
        <v>490.80516868178609</v>
      </c>
      <c r="AW47" s="62">
        <f t="shared" si="14"/>
        <v>37.744211313252109</v>
      </c>
      <c r="AX47" s="62">
        <f t="shared" si="14"/>
        <v>0</v>
      </c>
      <c r="AY47" s="62">
        <f t="shared" si="14"/>
        <v>0</v>
      </c>
      <c r="AZ47" s="62">
        <f t="shared" si="14"/>
        <v>174.85199296635025</v>
      </c>
      <c r="BA47" s="30">
        <f t="shared" si="14"/>
        <v>0</v>
      </c>
      <c r="BB47" s="30">
        <f t="shared" si="14"/>
        <v>0</v>
      </c>
      <c r="BC47" s="30">
        <f t="shared" si="14"/>
        <v>0</v>
      </c>
      <c r="BD47" s="30">
        <f t="shared" si="14"/>
        <v>0</v>
      </c>
      <c r="BE47" s="30">
        <f t="shared" si="14"/>
        <v>0</v>
      </c>
      <c r="BF47" s="62">
        <f t="shared" si="14"/>
        <v>129.57332238582046</v>
      </c>
      <c r="BG47" s="62">
        <f t="shared" si="14"/>
        <v>8.0637170075644988</v>
      </c>
      <c r="BH47" s="62">
        <f t="shared" si="14"/>
        <v>7.87839285714E-2</v>
      </c>
      <c r="BI47" s="62">
        <f t="shared" si="14"/>
        <v>0</v>
      </c>
      <c r="BJ47" s="62">
        <f t="shared" si="14"/>
        <v>23.7500555078731</v>
      </c>
      <c r="BK47" s="32">
        <f>BK46+BK33</f>
        <v>2551.3066746131603</v>
      </c>
    </row>
    <row r="48" spans="1:65" x14ac:dyDescent="0.2">
      <c r="A48" s="15"/>
      <c r="B48" s="19"/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0"/>
      <c r="BJ48" s="100"/>
      <c r="BK48" s="101"/>
    </row>
    <row r="49" spans="1:63" x14ac:dyDescent="0.2">
      <c r="A49" s="15" t="s">
        <v>16</v>
      </c>
      <c r="B49" s="18" t="s">
        <v>8</v>
      </c>
      <c r="C49" s="99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100"/>
      <c r="BK49" s="101"/>
    </row>
    <row r="50" spans="1:63" x14ac:dyDescent="0.2">
      <c r="A50" s="15" t="s">
        <v>76</v>
      </c>
      <c r="B50" s="19" t="s">
        <v>17</v>
      </c>
      <c r="C50" s="99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1"/>
    </row>
    <row r="51" spans="1:63" x14ac:dyDescent="0.2">
      <c r="A51" s="15"/>
      <c r="B51" s="20" t="s">
        <v>115</v>
      </c>
      <c r="C51" s="30">
        <v>0</v>
      </c>
      <c r="D51" s="30">
        <v>0.87972295714279991</v>
      </c>
      <c r="E51" s="30">
        <v>0</v>
      </c>
      <c r="F51" s="30">
        <v>0</v>
      </c>
      <c r="G51" s="30">
        <v>0</v>
      </c>
      <c r="H51" s="30">
        <v>0.37122312217569992</v>
      </c>
      <c r="I51" s="30">
        <v>6.890578571E-4</v>
      </c>
      <c r="J51" s="30">
        <v>0</v>
      </c>
      <c r="K51" s="30">
        <v>0</v>
      </c>
      <c r="L51" s="30">
        <v>2.5801245714199998E-2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5.9680586069500011E-2</v>
      </c>
      <c r="S51" s="30">
        <v>0</v>
      </c>
      <c r="T51" s="30">
        <v>0</v>
      </c>
      <c r="U51" s="30">
        <v>0</v>
      </c>
      <c r="V51" s="30">
        <v>0.23296928217849999</v>
      </c>
      <c r="W51" s="30">
        <v>0</v>
      </c>
      <c r="X51" s="30">
        <v>1.0713785699999999E-5</v>
      </c>
      <c r="Y51" s="30">
        <v>0</v>
      </c>
      <c r="Z51" s="30">
        <v>0</v>
      </c>
      <c r="AA51" s="30">
        <v>0</v>
      </c>
      <c r="AB51" s="30">
        <v>0.74523116010110002</v>
      </c>
      <c r="AC51" s="30">
        <v>0.12332481114259999</v>
      </c>
      <c r="AD51" s="30">
        <v>0</v>
      </c>
      <c r="AE51" s="30">
        <v>0</v>
      </c>
      <c r="AF51" s="30">
        <v>1.7341063218205999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0.99414743398899963</v>
      </c>
      <c r="AM51" s="30">
        <v>5.8401363142800006E-2</v>
      </c>
      <c r="AN51" s="30">
        <v>0</v>
      </c>
      <c r="AO51" s="30">
        <v>0</v>
      </c>
      <c r="AP51" s="30">
        <v>0.85578235546390002</v>
      </c>
      <c r="AQ51" s="30">
        <v>0</v>
      </c>
      <c r="AR51" s="70">
        <v>0</v>
      </c>
      <c r="AS51" s="30">
        <v>0</v>
      </c>
      <c r="AT51" s="30">
        <v>0</v>
      </c>
      <c r="AU51" s="30">
        <v>0</v>
      </c>
      <c r="AV51" s="30">
        <v>1.8107651278137002</v>
      </c>
      <c r="AW51" s="30">
        <v>0.83950325035670004</v>
      </c>
      <c r="AX51" s="30">
        <v>0</v>
      </c>
      <c r="AY51" s="30">
        <v>0</v>
      </c>
      <c r="AZ51" s="30">
        <v>2.8447376882847002</v>
      </c>
      <c r="BA51" s="30">
        <v>0</v>
      </c>
      <c r="BB51" s="30">
        <v>0</v>
      </c>
      <c r="BC51" s="30">
        <v>0</v>
      </c>
      <c r="BD51" s="30">
        <v>0</v>
      </c>
      <c r="BE51" s="30">
        <v>0</v>
      </c>
      <c r="BF51" s="30">
        <v>0.43290222528180022</v>
      </c>
      <c r="BG51" s="30">
        <v>0</v>
      </c>
      <c r="BH51" s="30">
        <v>0</v>
      </c>
      <c r="BI51" s="30">
        <v>0</v>
      </c>
      <c r="BJ51" s="30">
        <v>0.75920987035679999</v>
      </c>
      <c r="BK51" s="33">
        <f>SUM(C51:BJ51)</f>
        <v>12.768208572677199</v>
      </c>
    </row>
    <row r="52" spans="1:63" x14ac:dyDescent="0.2">
      <c r="A52" s="15"/>
      <c r="B52" s="20" t="s">
        <v>118</v>
      </c>
      <c r="C52" s="30">
        <v>0</v>
      </c>
      <c r="D52" s="30">
        <v>0.85122787496419994</v>
      </c>
      <c r="E52" s="30">
        <v>0</v>
      </c>
      <c r="F52" s="30">
        <v>0</v>
      </c>
      <c r="G52" s="30">
        <v>0</v>
      </c>
      <c r="H52" s="30">
        <v>1.6979882308443011</v>
      </c>
      <c r="I52" s="30">
        <v>0</v>
      </c>
      <c r="J52" s="30">
        <v>0</v>
      </c>
      <c r="K52" s="30">
        <v>0</v>
      </c>
      <c r="L52" s="30">
        <v>0.89565234353500001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1.9760879659515012</v>
      </c>
      <c r="S52" s="30">
        <v>0.1382337995</v>
      </c>
      <c r="T52" s="30">
        <v>0</v>
      </c>
      <c r="U52" s="30">
        <v>0</v>
      </c>
      <c r="V52" s="30">
        <v>0.76097265160649996</v>
      </c>
      <c r="W52" s="30">
        <v>0</v>
      </c>
      <c r="X52" s="30">
        <v>7.1424999999999998E-6</v>
      </c>
      <c r="Y52" s="30">
        <v>0</v>
      </c>
      <c r="Z52" s="30">
        <v>0</v>
      </c>
      <c r="AA52" s="30">
        <v>0</v>
      </c>
      <c r="AB52" s="30">
        <v>42.556074716325973</v>
      </c>
      <c r="AC52" s="30">
        <v>2.6630086728188003</v>
      </c>
      <c r="AD52" s="30">
        <v>0.1950629914642</v>
      </c>
      <c r="AE52" s="30">
        <v>0</v>
      </c>
      <c r="AF52" s="30">
        <v>34.668352711727536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49.322635632043188</v>
      </c>
      <c r="AM52" s="30">
        <v>3.5600763356056988</v>
      </c>
      <c r="AN52" s="30">
        <v>0</v>
      </c>
      <c r="AO52" s="30">
        <v>0</v>
      </c>
      <c r="AP52" s="30">
        <v>19.799804839162903</v>
      </c>
      <c r="AQ52" s="30">
        <v>0</v>
      </c>
      <c r="AR52" s="70">
        <v>0</v>
      </c>
      <c r="AS52" s="30">
        <v>0</v>
      </c>
      <c r="AT52" s="30">
        <v>0</v>
      </c>
      <c r="AU52" s="30">
        <v>0</v>
      </c>
      <c r="AV52" s="30">
        <v>13.370894989111987</v>
      </c>
      <c r="AW52" s="30">
        <v>2.7372185968561999</v>
      </c>
      <c r="AX52" s="30">
        <v>0</v>
      </c>
      <c r="AY52" s="30">
        <v>0</v>
      </c>
      <c r="AZ52" s="30">
        <v>12.301467927636704</v>
      </c>
      <c r="BA52" s="30">
        <v>0</v>
      </c>
      <c r="BB52" s="30">
        <v>0</v>
      </c>
      <c r="BC52" s="30">
        <v>0</v>
      </c>
      <c r="BD52" s="30">
        <v>0</v>
      </c>
      <c r="BE52" s="30">
        <v>0</v>
      </c>
      <c r="BF52" s="30">
        <v>4.9042869902513049</v>
      </c>
      <c r="BG52" s="30">
        <v>0.90559863774960014</v>
      </c>
      <c r="BH52" s="30">
        <v>0</v>
      </c>
      <c r="BI52" s="30">
        <v>0</v>
      </c>
      <c r="BJ52" s="30">
        <v>3.3773707303908997</v>
      </c>
      <c r="BK52" s="33">
        <f>SUM(C52:BJ52)</f>
        <v>196.68202378004648</v>
      </c>
    </row>
    <row r="53" spans="1:63" x14ac:dyDescent="0.2">
      <c r="A53" s="15"/>
      <c r="B53" s="21" t="s">
        <v>83</v>
      </c>
      <c r="C53" s="30">
        <f>SUM(C51:C52)</f>
        <v>0</v>
      </c>
      <c r="D53" s="62">
        <f t="shared" ref="D53:BK53" si="15">SUM(D51:D52)</f>
        <v>1.7309508321069997</v>
      </c>
      <c r="E53" s="30">
        <f t="shared" si="15"/>
        <v>0</v>
      </c>
      <c r="F53" s="30">
        <f t="shared" si="15"/>
        <v>0</v>
      </c>
      <c r="G53" s="30">
        <f t="shared" si="15"/>
        <v>0</v>
      </c>
      <c r="H53" s="62">
        <f t="shared" si="15"/>
        <v>2.0692113530200009</v>
      </c>
      <c r="I53" s="62">
        <f t="shared" si="15"/>
        <v>6.890578571E-4</v>
      </c>
      <c r="J53" s="62">
        <f t="shared" si="15"/>
        <v>0</v>
      </c>
      <c r="K53" s="62">
        <f t="shared" si="15"/>
        <v>0</v>
      </c>
      <c r="L53" s="62">
        <f t="shared" si="15"/>
        <v>0.92145358924919996</v>
      </c>
      <c r="M53" s="30">
        <f t="shared" si="15"/>
        <v>0</v>
      </c>
      <c r="N53" s="30">
        <f t="shared" si="15"/>
        <v>0</v>
      </c>
      <c r="O53" s="30">
        <f t="shared" si="15"/>
        <v>0</v>
      </c>
      <c r="P53" s="30">
        <f t="shared" si="15"/>
        <v>0</v>
      </c>
      <c r="Q53" s="30">
        <f t="shared" si="15"/>
        <v>0</v>
      </c>
      <c r="R53" s="62">
        <f t="shared" si="15"/>
        <v>2.0357685520210014</v>
      </c>
      <c r="S53" s="62">
        <f t="shared" si="15"/>
        <v>0.1382337995</v>
      </c>
      <c r="T53" s="62">
        <f t="shared" si="15"/>
        <v>0</v>
      </c>
      <c r="U53" s="62">
        <f t="shared" si="15"/>
        <v>0</v>
      </c>
      <c r="V53" s="62">
        <f t="shared" si="15"/>
        <v>0.99394193378499995</v>
      </c>
      <c r="W53" s="30">
        <f t="shared" si="15"/>
        <v>0</v>
      </c>
      <c r="X53" s="30">
        <f t="shared" si="15"/>
        <v>1.7856285700000001E-5</v>
      </c>
      <c r="Y53" s="30">
        <f t="shared" si="15"/>
        <v>0</v>
      </c>
      <c r="Z53" s="30">
        <f t="shared" si="15"/>
        <v>0</v>
      </c>
      <c r="AA53" s="30">
        <f t="shared" si="15"/>
        <v>0</v>
      </c>
      <c r="AB53" s="62">
        <f t="shared" si="15"/>
        <v>43.301305876427072</v>
      </c>
      <c r="AC53" s="62">
        <f t="shared" si="15"/>
        <v>2.7863334839614002</v>
      </c>
      <c r="AD53" s="62">
        <f t="shared" si="15"/>
        <v>0.1950629914642</v>
      </c>
      <c r="AE53" s="62">
        <f t="shared" si="15"/>
        <v>0</v>
      </c>
      <c r="AF53" s="62">
        <f t="shared" si="15"/>
        <v>36.402459033548134</v>
      </c>
      <c r="AG53" s="30">
        <f t="shared" si="15"/>
        <v>0</v>
      </c>
      <c r="AH53" s="30">
        <f t="shared" si="15"/>
        <v>0</v>
      </c>
      <c r="AI53" s="30">
        <f t="shared" si="15"/>
        <v>0</v>
      </c>
      <c r="AJ53" s="30">
        <f t="shared" si="15"/>
        <v>0</v>
      </c>
      <c r="AK53" s="30">
        <f t="shared" si="15"/>
        <v>0</v>
      </c>
      <c r="AL53" s="62">
        <f t="shared" si="15"/>
        <v>50.316783066032187</v>
      </c>
      <c r="AM53" s="62">
        <f t="shared" si="15"/>
        <v>3.618477698748499</v>
      </c>
      <c r="AN53" s="62">
        <f t="shared" si="15"/>
        <v>0</v>
      </c>
      <c r="AO53" s="62">
        <f t="shared" si="15"/>
        <v>0</v>
      </c>
      <c r="AP53" s="62">
        <f t="shared" si="15"/>
        <v>20.655587194626804</v>
      </c>
      <c r="AQ53" s="30">
        <f t="shared" si="15"/>
        <v>0</v>
      </c>
      <c r="AR53" s="70">
        <f t="shared" si="15"/>
        <v>0</v>
      </c>
      <c r="AS53" s="30">
        <f t="shared" si="15"/>
        <v>0</v>
      </c>
      <c r="AT53" s="30">
        <f t="shared" si="15"/>
        <v>0</v>
      </c>
      <c r="AU53" s="30">
        <f t="shared" si="15"/>
        <v>0</v>
      </c>
      <c r="AV53" s="62">
        <f t="shared" si="15"/>
        <v>15.181660116925688</v>
      </c>
      <c r="AW53" s="62">
        <f t="shared" si="15"/>
        <v>3.5767218472128999</v>
      </c>
      <c r="AX53" s="62">
        <f t="shared" si="15"/>
        <v>0</v>
      </c>
      <c r="AY53" s="62">
        <f t="shared" si="15"/>
        <v>0</v>
      </c>
      <c r="AZ53" s="62">
        <f t="shared" si="15"/>
        <v>15.146205615921405</v>
      </c>
      <c r="BA53" s="30">
        <f t="shared" si="15"/>
        <v>0</v>
      </c>
      <c r="BB53" s="30">
        <f t="shared" si="15"/>
        <v>0</v>
      </c>
      <c r="BC53" s="30">
        <f t="shared" si="15"/>
        <v>0</v>
      </c>
      <c r="BD53" s="30">
        <f t="shared" si="15"/>
        <v>0</v>
      </c>
      <c r="BE53" s="30">
        <f t="shared" si="15"/>
        <v>0</v>
      </c>
      <c r="BF53" s="62">
        <f t="shared" si="15"/>
        <v>5.3371892155331047</v>
      </c>
      <c r="BG53" s="62">
        <f t="shared" si="15"/>
        <v>0.90559863774960014</v>
      </c>
      <c r="BH53" s="62">
        <f t="shared" si="15"/>
        <v>0</v>
      </c>
      <c r="BI53" s="62">
        <f t="shared" si="15"/>
        <v>0</v>
      </c>
      <c r="BJ53" s="62">
        <f t="shared" si="15"/>
        <v>4.1365806007477</v>
      </c>
      <c r="BK53" s="62">
        <f t="shared" si="15"/>
        <v>209.45023235272367</v>
      </c>
    </row>
    <row r="54" spans="1:63" x14ac:dyDescent="0.2">
      <c r="A54" s="15"/>
      <c r="B54" s="19"/>
      <c r="C54" s="99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1"/>
    </row>
    <row r="55" spans="1:63" x14ac:dyDescent="0.2">
      <c r="A55" s="15" t="s">
        <v>4</v>
      </c>
      <c r="B55" s="18" t="s">
        <v>9</v>
      </c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1"/>
    </row>
    <row r="56" spans="1:63" x14ac:dyDescent="0.2">
      <c r="A56" s="15" t="s">
        <v>76</v>
      </c>
      <c r="B56" s="19" t="s">
        <v>18</v>
      </c>
      <c r="C56" s="99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  <c r="AK56" s="100"/>
      <c r="AL56" s="100"/>
      <c r="AM56" s="100"/>
      <c r="AN56" s="100"/>
      <c r="AO56" s="100"/>
      <c r="AP56" s="100"/>
      <c r="AQ56" s="100"/>
      <c r="AR56" s="100"/>
      <c r="AS56" s="100"/>
      <c r="AT56" s="100"/>
      <c r="AU56" s="100"/>
      <c r="AV56" s="100"/>
      <c r="AW56" s="100"/>
      <c r="AX56" s="100"/>
      <c r="AY56" s="100"/>
      <c r="AZ56" s="100"/>
      <c r="BA56" s="100"/>
      <c r="BB56" s="100"/>
      <c r="BC56" s="100"/>
      <c r="BD56" s="100"/>
      <c r="BE56" s="100"/>
      <c r="BF56" s="100"/>
      <c r="BG56" s="100"/>
      <c r="BH56" s="100"/>
      <c r="BI56" s="100"/>
      <c r="BJ56" s="100"/>
      <c r="BK56" s="101"/>
    </row>
    <row r="57" spans="1:63" x14ac:dyDescent="0.2">
      <c r="A57" s="15"/>
      <c r="B57" s="28" t="s">
        <v>110</v>
      </c>
      <c r="C57" s="65">
        <v>0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65">
        <v>0</v>
      </c>
      <c r="AJ57" s="65">
        <v>0</v>
      </c>
      <c r="AK57" s="65">
        <v>0</v>
      </c>
      <c r="AL57" s="65">
        <v>0</v>
      </c>
      <c r="AM57" s="65">
        <v>0</v>
      </c>
      <c r="AN57" s="65">
        <v>0</v>
      </c>
      <c r="AO57" s="65">
        <v>0</v>
      </c>
      <c r="AP57" s="65">
        <v>0</v>
      </c>
      <c r="AQ57" s="65">
        <v>0</v>
      </c>
      <c r="AR57" s="65">
        <v>41.778758038642408</v>
      </c>
      <c r="AS57" s="65">
        <v>0</v>
      </c>
      <c r="AT57" s="65">
        <v>0</v>
      </c>
      <c r="AU57" s="65">
        <v>0</v>
      </c>
      <c r="AV57" s="65">
        <v>10.539781678884321</v>
      </c>
      <c r="AW57" s="65">
        <v>1.3160841383706829</v>
      </c>
      <c r="AX57" s="65">
        <v>0</v>
      </c>
      <c r="AY57" s="65">
        <v>0</v>
      </c>
      <c r="AZ57" s="65">
        <v>21.474788703074609</v>
      </c>
      <c r="BA57" s="65">
        <v>0</v>
      </c>
      <c r="BB57" s="65">
        <v>0</v>
      </c>
      <c r="BC57" s="65">
        <v>0</v>
      </c>
      <c r="BD57" s="65">
        <v>0</v>
      </c>
      <c r="BE57" s="65">
        <v>0</v>
      </c>
      <c r="BF57" s="65">
        <v>8.1038887488568321</v>
      </c>
      <c r="BG57" s="65">
        <v>0.13349999999999998</v>
      </c>
      <c r="BH57" s="65">
        <v>0</v>
      </c>
      <c r="BI57" s="65">
        <v>0</v>
      </c>
      <c r="BJ57" s="65">
        <v>3.3420000000000001</v>
      </c>
      <c r="BK57" s="66">
        <f>SUM(C57:BJ57)</f>
        <v>86.688801307828854</v>
      </c>
    </row>
    <row r="58" spans="1:63" x14ac:dyDescent="0.2">
      <c r="A58" s="15"/>
      <c r="B58" s="20" t="s">
        <v>85</v>
      </c>
      <c r="C58" s="70">
        <f>SUM(C57)</f>
        <v>0</v>
      </c>
      <c r="D58" s="70">
        <f t="shared" ref="D58:BJ58" si="16">SUM(D57)</f>
        <v>0</v>
      </c>
      <c r="E58" s="70">
        <f t="shared" si="16"/>
        <v>0</v>
      </c>
      <c r="F58" s="70">
        <f t="shared" si="16"/>
        <v>0</v>
      </c>
      <c r="G58" s="70">
        <f t="shared" si="16"/>
        <v>0</v>
      </c>
      <c r="H58" s="70">
        <f t="shared" si="16"/>
        <v>0</v>
      </c>
      <c r="I58" s="70">
        <f t="shared" si="16"/>
        <v>0</v>
      </c>
      <c r="J58" s="70">
        <f t="shared" si="16"/>
        <v>0</v>
      </c>
      <c r="K58" s="70">
        <f t="shared" si="16"/>
        <v>0</v>
      </c>
      <c r="L58" s="70">
        <f t="shared" si="16"/>
        <v>0</v>
      </c>
      <c r="M58" s="70">
        <f t="shared" si="16"/>
        <v>0</v>
      </c>
      <c r="N58" s="70">
        <f t="shared" si="16"/>
        <v>0</v>
      </c>
      <c r="O58" s="70">
        <f t="shared" si="16"/>
        <v>0</v>
      </c>
      <c r="P58" s="70">
        <f t="shared" si="16"/>
        <v>0</v>
      </c>
      <c r="Q58" s="70">
        <f t="shared" si="16"/>
        <v>0</v>
      </c>
      <c r="R58" s="70">
        <f t="shared" si="16"/>
        <v>0</v>
      </c>
      <c r="S58" s="70">
        <f t="shared" si="16"/>
        <v>0</v>
      </c>
      <c r="T58" s="70">
        <f t="shared" si="16"/>
        <v>0</v>
      </c>
      <c r="U58" s="70">
        <f t="shared" si="16"/>
        <v>0</v>
      </c>
      <c r="V58" s="70">
        <f t="shared" si="16"/>
        <v>0</v>
      </c>
      <c r="W58" s="70">
        <f t="shared" si="16"/>
        <v>0</v>
      </c>
      <c r="X58" s="70">
        <f t="shared" si="16"/>
        <v>0</v>
      </c>
      <c r="Y58" s="70">
        <f t="shared" si="16"/>
        <v>0</v>
      </c>
      <c r="Z58" s="70">
        <f t="shared" si="16"/>
        <v>0</v>
      </c>
      <c r="AA58" s="70">
        <f t="shared" si="16"/>
        <v>0</v>
      </c>
      <c r="AB58" s="70">
        <f t="shared" si="16"/>
        <v>0</v>
      </c>
      <c r="AC58" s="70">
        <f t="shared" si="16"/>
        <v>0</v>
      </c>
      <c r="AD58" s="70">
        <f t="shared" si="16"/>
        <v>0</v>
      </c>
      <c r="AE58" s="70">
        <f t="shared" si="16"/>
        <v>0</v>
      </c>
      <c r="AF58" s="70">
        <f t="shared" si="16"/>
        <v>0</v>
      </c>
      <c r="AG58" s="70">
        <f t="shared" si="16"/>
        <v>0</v>
      </c>
      <c r="AH58" s="70">
        <f t="shared" si="16"/>
        <v>0</v>
      </c>
      <c r="AI58" s="70">
        <f t="shared" si="16"/>
        <v>0</v>
      </c>
      <c r="AJ58" s="70">
        <f t="shared" si="16"/>
        <v>0</v>
      </c>
      <c r="AK58" s="70">
        <f t="shared" si="16"/>
        <v>0</v>
      </c>
      <c r="AL58" s="70">
        <f t="shared" si="16"/>
        <v>0</v>
      </c>
      <c r="AM58" s="70">
        <f t="shared" si="16"/>
        <v>0</v>
      </c>
      <c r="AN58" s="70">
        <f t="shared" si="16"/>
        <v>0</v>
      </c>
      <c r="AO58" s="70">
        <f t="shared" si="16"/>
        <v>0</v>
      </c>
      <c r="AP58" s="70">
        <f t="shared" si="16"/>
        <v>0</v>
      </c>
      <c r="AQ58" s="70">
        <f t="shared" si="16"/>
        <v>0</v>
      </c>
      <c r="AR58" s="79">
        <f t="shared" si="16"/>
        <v>41.778758038642408</v>
      </c>
      <c r="AS58" s="70">
        <f t="shared" si="16"/>
        <v>0</v>
      </c>
      <c r="AT58" s="70">
        <f t="shared" si="16"/>
        <v>0</v>
      </c>
      <c r="AU58" s="70">
        <f t="shared" si="16"/>
        <v>0</v>
      </c>
      <c r="AV58" s="76">
        <f t="shared" si="16"/>
        <v>10.539781678884321</v>
      </c>
      <c r="AW58" s="76">
        <f t="shared" si="16"/>
        <v>1.3160841383706829</v>
      </c>
      <c r="AX58" s="76">
        <f t="shared" si="16"/>
        <v>0</v>
      </c>
      <c r="AY58" s="76">
        <f t="shared" si="16"/>
        <v>0</v>
      </c>
      <c r="AZ58" s="76">
        <f t="shared" si="16"/>
        <v>21.474788703074609</v>
      </c>
      <c r="BA58" s="70">
        <f t="shared" si="16"/>
        <v>0</v>
      </c>
      <c r="BB58" s="70">
        <f t="shared" si="16"/>
        <v>0</v>
      </c>
      <c r="BC58" s="70">
        <f t="shared" si="16"/>
        <v>0</v>
      </c>
      <c r="BD58" s="70">
        <f t="shared" si="16"/>
        <v>0</v>
      </c>
      <c r="BE58" s="70">
        <f t="shared" si="16"/>
        <v>0</v>
      </c>
      <c r="BF58" s="76">
        <f t="shared" si="16"/>
        <v>8.1038887488568321</v>
      </c>
      <c r="BG58" s="76">
        <f t="shared" si="16"/>
        <v>0.13349999999999998</v>
      </c>
      <c r="BH58" s="76">
        <f t="shared" si="16"/>
        <v>0</v>
      </c>
      <c r="BI58" s="76">
        <f t="shared" si="16"/>
        <v>0</v>
      </c>
      <c r="BJ58" s="76">
        <f t="shared" si="16"/>
        <v>3.3420000000000001</v>
      </c>
      <c r="BK58" s="77">
        <f>SUM(BK57)</f>
        <v>86.688801307828854</v>
      </c>
    </row>
    <row r="59" spans="1:63" x14ac:dyDescent="0.2">
      <c r="A59" s="15" t="s">
        <v>77</v>
      </c>
      <c r="B59" s="19" t="s">
        <v>19</v>
      </c>
      <c r="C59" s="99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1"/>
    </row>
    <row r="60" spans="1:63" x14ac:dyDescent="0.2">
      <c r="A60" s="15"/>
      <c r="B60" s="20" t="s">
        <v>36</v>
      </c>
      <c r="C60" s="30">
        <v>0</v>
      </c>
      <c r="D60" s="30"/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30">
        <v>0</v>
      </c>
      <c r="AI60" s="30">
        <v>0</v>
      </c>
      <c r="AJ60" s="30">
        <v>0</v>
      </c>
      <c r="AK60" s="30">
        <v>0</v>
      </c>
      <c r="AL60" s="30">
        <v>0</v>
      </c>
      <c r="AM60" s="30">
        <v>0</v>
      </c>
      <c r="AN60" s="30">
        <v>0</v>
      </c>
      <c r="AO60" s="30">
        <v>0</v>
      </c>
      <c r="AP60" s="30">
        <v>0</v>
      </c>
      <c r="AQ60" s="30">
        <v>0</v>
      </c>
      <c r="AR60" s="70">
        <v>0</v>
      </c>
      <c r="AS60" s="30">
        <v>0</v>
      </c>
      <c r="AT60" s="30">
        <v>0</v>
      </c>
      <c r="AU60" s="30">
        <v>0</v>
      </c>
      <c r="AV60" s="30">
        <v>0</v>
      </c>
      <c r="AW60" s="30">
        <v>0</v>
      </c>
      <c r="AX60" s="30">
        <v>0</v>
      </c>
      <c r="AY60" s="30">
        <v>0</v>
      </c>
      <c r="AZ60" s="30">
        <v>0</v>
      </c>
      <c r="BA60" s="30">
        <v>0</v>
      </c>
      <c r="BB60" s="30">
        <v>0</v>
      </c>
      <c r="BC60" s="30">
        <v>0</v>
      </c>
      <c r="BD60" s="30">
        <v>0</v>
      </c>
      <c r="BE60" s="30">
        <v>0</v>
      </c>
      <c r="BF60" s="30">
        <v>0</v>
      </c>
      <c r="BG60" s="30">
        <v>0</v>
      </c>
      <c r="BH60" s="30">
        <v>0</v>
      </c>
      <c r="BI60" s="30">
        <v>0</v>
      </c>
      <c r="BJ60" s="30">
        <v>0</v>
      </c>
      <c r="BK60" s="33">
        <f>SUM(C60:BJ60)</f>
        <v>0</v>
      </c>
    </row>
    <row r="61" spans="1:63" x14ac:dyDescent="0.2">
      <c r="A61" s="15"/>
      <c r="B61" s="20" t="s">
        <v>86</v>
      </c>
      <c r="C61" s="30">
        <f t="shared" ref="C61:BJ61" si="17">SUM(C60)</f>
        <v>0</v>
      </c>
      <c r="D61" s="30">
        <f t="shared" si="17"/>
        <v>0</v>
      </c>
      <c r="E61" s="30">
        <f t="shared" si="17"/>
        <v>0</v>
      </c>
      <c r="F61" s="30">
        <f t="shared" si="17"/>
        <v>0</v>
      </c>
      <c r="G61" s="30">
        <f t="shared" si="17"/>
        <v>0</v>
      </c>
      <c r="H61" s="30">
        <f t="shared" si="17"/>
        <v>0</v>
      </c>
      <c r="I61" s="30">
        <f t="shared" si="17"/>
        <v>0</v>
      </c>
      <c r="J61" s="30">
        <f t="shared" si="17"/>
        <v>0</v>
      </c>
      <c r="K61" s="30">
        <f t="shared" si="17"/>
        <v>0</v>
      </c>
      <c r="L61" s="30">
        <f t="shared" si="17"/>
        <v>0</v>
      </c>
      <c r="M61" s="30">
        <f t="shared" si="17"/>
        <v>0</v>
      </c>
      <c r="N61" s="30">
        <f t="shared" si="17"/>
        <v>0</v>
      </c>
      <c r="O61" s="30">
        <f t="shared" si="17"/>
        <v>0</v>
      </c>
      <c r="P61" s="30">
        <f t="shared" si="17"/>
        <v>0</v>
      </c>
      <c r="Q61" s="30">
        <f t="shared" si="17"/>
        <v>0</v>
      </c>
      <c r="R61" s="30">
        <f t="shared" si="17"/>
        <v>0</v>
      </c>
      <c r="S61" s="30">
        <f t="shared" si="17"/>
        <v>0</v>
      </c>
      <c r="T61" s="30">
        <f t="shared" si="17"/>
        <v>0</v>
      </c>
      <c r="U61" s="30">
        <f t="shared" si="17"/>
        <v>0</v>
      </c>
      <c r="V61" s="30">
        <f t="shared" si="17"/>
        <v>0</v>
      </c>
      <c r="W61" s="30">
        <f t="shared" si="17"/>
        <v>0</v>
      </c>
      <c r="X61" s="30">
        <f t="shared" si="17"/>
        <v>0</v>
      </c>
      <c r="Y61" s="30">
        <f t="shared" si="17"/>
        <v>0</v>
      </c>
      <c r="Z61" s="30">
        <f t="shared" si="17"/>
        <v>0</v>
      </c>
      <c r="AA61" s="30">
        <f t="shared" si="17"/>
        <v>0</v>
      </c>
      <c r="AB61" s="30">
        <f t="shared" si="17"/>
        <v>0</v>
      </c>
      <c r="AC61" s="30">
        <f t="shared" si="17"/>
        <v>0</v>
      </c>
      <c r="AD61" s="30">
        <f t="shared" si="17"/>
        <v>0</v>
      </c>
      <c r="AE61" s="30">
        <f t="shared" si="17"/>
        <v>0</v>
      </c>
      <c r="AF61" s="30">
        <f t="shared" si="17"/>
        <v>0</v>
      </c>
      <c r="AG61" s="30">
        <f t="shared" si="17"/>
        <v>0</v>
      </c>
      <c r="AH61" s="30">
        <f t="shared" si="17"/>
        <v>0</v>
      </c>
      <c r="AI61" s="30">
        <f t="shared" si="17"/>
        <v>0</v>
      </c>
      <c r="AJ61" s="30">
        <f t="shared" si="17"/>
        <v>0</v>
      </c>
      <c r="AK61" s="30">
        <f t="shared" si="17"/>
        <v>0</v>
      </c>
      <c r="AL61" s="30">
        <f t="shared" si="17"/>
        <v>0</v>
      </c>
      <c r="AM61" s="30">
        <f t="shared" si="17"/>
        <v>0</v>
      </c>
      <c r="AN61" s="30">
        <f t="shared" si="17"/>
        <v>0</v>
      </c>
      <c r="AO61" s="30">
        <f t="shared" si="17"/>
        <v>0</v>
      </c>
      <c r="AP61" s="30">
        <f t="shared" si="17"/>
        <v>0</v>
      </c>
      <c r="AQ61" s="30">
        <f t="shared" si="17"/>
        <v>0</v>
      </c>
      <c r="AR61" s="70">
        <f t="shared" si="17"/>
        <v>0</v>
      </c>
      <c r="AS61" s="30">
        <f t="shared" si="17"/>
        <v>0</v>
      </c>
      <c r="AT61" s="30">
        <f t="shared" si="17"/>
        <v>0</v>
      </c>
      <c r="AU61" s="30">
        <f t="shared" si="17"/>
        <v>0</v>
      </c>
      <c r="AV61" s="30">
        <f t="shared" si="17"/>
        <v>0</v>
      </c>
      <c r="AW61" s="30">
        <f t="shared" si="17"/>
        <v>0</v>
      </c>
      <c r="AX61" s="30">
        <f t="shared" si="17"/>
        <v>0</v>
      </c>
      <c r="AY61" s="30">
        <f t="shared" si="17"/>
        <v>0</v>
      </c>
      <c r="AZ61" s="30">
        <f t="shared" si="17"/>
        <v>0</v>
      </c>
      <c r="BA61" s="30">
        <f t="shared" si="17"/>
        <v>0</v>
      </c>
      <c r="BB61" s="30">
        <f t="shared" si="17"/>
        <v>0</v>
      </c>
      <c r="BC61" s="30">
        <f t="shared" si="17"/>
        <v>0</v>
      </c>
      <c r="BD61" s="30">
        <f t="shared" si="17"/>
        <v>0</v>
      </c>
      <c r="BE61" s="30">
        <f t="shared" si="17"/>
        <v>0</v>
      </c>
      <c r="BF61" s="30">
        <f t="shared" si="17"/>
        <v>0</v>
      </c>
      <c r="BG61" s="30">
        <f t="shared" si="17"/>
        <v>0</v>
      </c>
      <c r="BH61" s="30">
        <f t="shared" si="17"/>
        <v>0</v>
      </c>
      <c r="BI61" s="30">
        <f t="shared" si="17"/>
        <v>0</v>
      </c>
      <c r="BJ61" s="30">
        <f t="shared" si="17"/>
        <v>0</v>
      </c>
      <c r="BK61" s="33">
        <f>SUM(BK60)</f>
        <v>0</v>
      </c>
    </row>
    <row r="62" spans="1:63" x14ac:dyDescent="0.2">
      <c r="A62" s="15"/>
      <c r="B62" s="21" t="s">
        <v>84</v>
      </c>
      <c r="C62" s="32">
        <f>C61+C58</f>
        <v>0</v>
      </c>
      <c r="D62" s="32">
        <f t="shared" ref="D62:BJ62" si="18">D61+D58</f>
        <v>0</v>
      </c>
      <c r="E62" s="32">
        <f t="shared" si="18"/>
        <v>0</v>
      </c>
      <c r="F62" s="32">
        <f t="shared" si="18"/>
        <v>0</v>
      </c>
      <c r="G62" s="32">
        <f t="shared" si="18"/>
        <v>0</v>
      </c>
      <c r="H62" s="32">
        <f t="shared" si="18"/>
        <v>0</v>
      </c>
      <c r="I62" s="32">
        <f t="shared" si="18"/>
        <v>0</v>
      </c>
      <c r="J62" s="32">
        <f t="shared" si="18"/>
        <v>0</v>
      </c>
      <c r="K62" s="32">
        <f t="shared" si="18"/>
        <v>0</v>
      </c>
      <c r="L62" s="32">
        <f t="shared" si="18"/>
        <v>0</v>
      </c>
      <c r="M62" s="32">
        <f t="shared" si="18"/>
        <v>0</v>
      </c>
      <c r="N62" s="32">
        <f t="shared" si="18"/>
        <v>0</v>
      </c>
      <c r="O62" s="32">
        <f t="shared" si="18"/>
        <v>0</v>
      </c>
      <c r="P62" s="32">
        <f t="shared" si="18"/>
        <v>0</v>
      </c>
      <c r="Q62" s="32">
        <f t="shared" si="18"/>
        <v>0</v>
      </c>
      <c r="R62" s="32">
        <f t="shared" si="18"/>
        <v>0</v>
      </c>
      <c r="S62" s="32">
        <f t="shared" si="18"/>
        <v>0</v>
      </c>
      <c r="T62" s="32">
        <f t="shared" si="18"/>
        <v>0</v>
      </c>
      <c r="U62" s="32">
        <f t="shared" si="18"/>
        <v>0</v>
      </c>
      <c r="V62" s="32">
        <f t="shared" si="18"/>
        <v>0</v>
      </c>
      <c r="W62" s="32">
        <f t="shared" si="18"/>
        <v>0</v>
      </c>
      <c r="X62" s="32">
        <f t="shared" si="18"/>
        <v>0</v>
      </c>
      <c r="Y62" s="32">
        <f t="shared" si="18"/>
        <v>0</v>
      </c>
      <c r="Z62" s="32">
        <f t="shared" si="18"/>
        <v>0</v>
      </c>
      <c r="AA62" s="32">
        <f t="shared" si="18"/>
        <v>0</v>
      </c>
      <c r="AB62" s="32">
        <f t="shared" si="18"/>
        <v>0</v>
      </c>
      <c r="AC62" s="32">
        <f t="shared" si="18"/>
        <v>0</v>
      </c>
      <c r="AD62" s="32">
        <f t="shared" si="18"/>
        <v>0</v>
      </c>
      <c r="AE62" s="32">
        <f t="shared" si="18"/>
        <v>0</v>
      </c>
      <c r="AF62" s="32">
        <f t="shared" si="18"/>
        <v>0</v>
      </c>
      <c r="AG62" s="32">
        <f t="shared" si="18"/>
        <v>0</v>
      </c>
      <c r="AH62" s="32">
        <f t="shared" si="18"/>
        <v>0</v>
      </c>
      <c r="AI62" s="32">
        <f t="shared" si="18"/>
        <v>0</v>
      </c>
      <c r="AJ62" s="32">
        <f t="shared" si="18"/>
        <v>0</v>
      </c>
      <c r="AK62" s="32">
        <f t="shared" si="18"/>
        <v>0</v>
      </c>
      <c r="AL62" s="32">
        <f t="shared" si="18"/>
        <v>0</v>
      </c>
      <c r="AM62" s="32">
        <f t="shared" si="18"/>
        <v>0</v>
      </c>
      <c r="AN62" s="32">
        <f t="shared" si="18"/>
        <v>0</v>
      </c>
      <c r="AO62" s="32">
        <f t="shared" si="18"/>
        <v>0</v>
      </c>
      <c r="AP62" s="32">
        <f t="shared" si="18"/>
        <v>0</v>
      </c>
      <c r="AQ62" s="32">
        <f t="shared" si="18"/>
        <v>0</v>
      </c>
      <c r="AR62" s="67">
        <f t="shared" si="18"/>
        <v>41.778758038642408</v>
      </c>
      <c r="AS62" s="32">
        <f t="shared" si="18"/>
        <v>0</v>
      </c>
      <c r="AT62" s="32">
        <f t="shared" si="18"/>
        <v>0</v>
      </c>
      <c r="AU62" s="32">
        <f t="shared" si="18"/>
        <v>0</v>
      </c>
      <c r="AV62" s="61">
        <f t="shared" si="18"/>
        <v>10.539781678884321</v>
      </c>
      <c r="AW62" s="61">
        <f t="shared" si="18"/>
        <v>1.3160841383706829</v>
      </c>
      <c r="AX62" s="61">
        <f t="shared" si="18"/>
        <v>0</v>
      </c>
      <c r="AY62" s="61">
        <f t="shared" si="18"/>
        <v>0</v>
      </c>
      <c r="AZ62" s="61">
        <f t="shared" si="18"/>
        <v>21.474788703074609</v>
      </c>
      <c r="BA62" s="32">
        <f t="shared" si="18"/>
        <v>0</v>
      </c>
      <c r="BB62" s="32">
        <f t="shared" si="18"/>
        <v>0</v>
      </c>
      <c r="BC62" s="32">
        <f t="shared" si="18"/>
        <v>0</v>
      </c>
      <c r="BD62" s="32">
        <f t="shared" si="18"/>
        <v>0</v>
      </c>
      <c r="BE62" s="32">
        <f t="shared" si="18"/>
        <v>0</v>
      </c>
      <c r="BF62" s="61">
        <f t="shared" si="18"/>
        <v>8.1038887488568321</v>
      </c>
      <c r="BG62" s="61">
        <f t="shared" si="18"/>
        <v>0.13349999999999998</v>
      </c>
      <c r="BH62" s="61">
        <f t="shared" si="18"/>
        <v>0</v>
      </c>
      <c r="BI62" s="61">
        <f t="shared" si="18"/>
        <v>0</v>
      </c>
      <c r="BJ62" s="61">
        <f t="shared" si="18"/>
        <v>3.3420000000000001</v>
      </c>
      <c r="BK62" s="61">
        <f>BK61+BK58</f>
        <v>86.688801307828854</v>
      </c>
    </row>
    <row r="63" spans="1:63" x14ac:dyDescent="0.2">
      <c r="A63" s="15"/>
      <c r="B63" s="19"/>
      <c r="C63" s="99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0"/>
      <c r="AJ63" s="100"/>
      <c r="AK63" s="100"/>
      <c r="AL63" s="100"/>
      <c r="AM63" s="100"/>
      <c r="AN63" s="100"/>
      <c r="AO63" s="100"/>
      <c r="AP63" s="100"/>
      <c r="AQ63" s="100"/>
      <c r="AR63" s="100"/>
      <c r="AS63" s="100"/>
      <c r="AT63" s="100"/>
      <c r="AU63" s="100"/>
      <c r="AV63" s="100"/>
      <c r="AW63" s="100"/>
      <c r="AX63" s="100"/>
      <c r="AY63" s="100"/>
      <c r="AZ63" s="100"/>
      <c r="BA63" s="100"/>
      <c r="BB63" s="100"/>
      <c r="BC63" s="100"/>
      <c r="BD63" s="100"/>
      <c r="BE63" s="100"/>
      <c r="BF63" s="100"/>
      <c r="BG63" s="100"/>
      <c r="BH63" s="100"/>
      <c r="BI63" s="100"/>
      <c r="BJ63" s="100"/>
      <c r="BK63" s="101"/>
    </row>
    <row r="64" spans="1:63" x14ac:dyDescent="0.2">
      <c r="A64" s="15" t="s">
        <v>20</v>
      </c>
      <c r="B64" s="18" t="s">
        <v>21</v>
      </c>
      <c r="C64" s="99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100"/>
      <c r="AH64" s="100"/>
      <c r="AI64" s="100"/>
      <c r="AJ64" s="100"/>
      <c r="AK64" s="100"/>
      <c r="AL64" s="100"/>
      <c r="AM64" s="100"/>
      <c r="AN64" s="100"/>
      <c r="AO64" s="100"/>
      <c r="AP64" s="100"/>
      <c r="AQ64" s="100"/>
      <c r="AR64" s="100"/>
      <c r="AS64" s="100"/>
      <c r="AT64" s="100"/>
      <c r="AU64" s="100"/>
      <c r="AV64" s="100"/>
      <c r="AW64" s="100"/>
      <c r="AX64" s="100"/>
      <c r="AY64" s="100"/>
      <c r="AZ64" s="100"/>
      <c r="BA64" s="100"/>
      <c r="BB64" s="100"/>
      <c r="BC64" s="100"/>
      <c r="BD64" s="100"/>
      <c r="BE64" s="100"/>
      <c r="BF64" s="100"/>
      <c r="BG64" s="100"/>
      <c r="BH64" s="100"/>
      <c r="BI64" s="100"/>
      <c r="BJ64" s="100"/>
      <c r="BK64" s="101"/>
    </row>
    <row r="65" spans="1:63" x14ac:dyDescent="0.2">
      <c r="A65" s="15" t="s">
        <v>76</v>
      </c>
      <c r="B65" s="19" t="s">
        <v>22</v>
      </c>
      <c r="C65" s="99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  <c r="AB65" s="100"/>
      <c r="AC65" s="100"/>
      <c r="AD65" s="100"/>
      <c r="AE65" s="100"/>
      <c r="AF65" s="100"/>
      <c r="AG65" s="100"/>
      <c r="AH65" s="100"/>
      <c r="AI65" s="100"/>
      <c r="AJ65" s="100"/>
      <c r="AK65" s="100"/>
      <c r="AL65" s="100"/>
      <c r="AM65" s="100"/>
      <c r="AN65" s="100"/>
      <c r="AO65" s="100"/>
      <c r="AP65" s="100"/>
      <c r="AQ65" s="100"/>
      <c r="AR65" s="100"/>
      <c r="AS65" s="100"/>
      <c r="AT65" s="100"/>
      <c r="AU65" s="100"/>
      <c r="AV65" s="100"/>
      <c r="AW65" s="100"/>
      <c r="AX65" s="100"/>
      <c r="AY65" s="100"/>
      <c r="AZ65" s="100"/>
      <c r="BA65" s="100"/>
      <c r="BB65" s="100"/>
      <c r="BC65" s="100"/>
      <c r="BD65" s="100"/>
      <c r="BE65" s="100"/>
      <c r="BF65" s="100"/>
      <c r="BG65" s="100"/>
      <c r="BH65" s="100"/>
      <c r="BI65" s="100"/>
      <c r="BJ65" s="100"/>
      <c r="BK65" s="101"/>
    </row>
    <row r="66" spans="1:63" x14ac:dyDescent="0.2">
      <c r="A66" s="15"/>
      <c r="B66" s="20" t="s">
        <v>36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70">
        <v>0</v>
      </c>
      <c r="AS66" s="30">
        <v>0</v>
      </c>
      <c r="AT66" s="30">
        <v>0</v>
      </c>
      <c r="AU66" s="30">
        <v>0</v>
      </c>
      <c r="AV66" s="30">
        <v>0</v>
      </c>
      <c r="AW66" s="30">
        <v>0</v>
      </c>
      <c r="AX66" s="30">
        <v>0</v>
      </c>
      <c r="AY66" s="30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3">
        <f>SUM(C66:BJ66)</f>
        <v>0</v>
      </c>
    </row>
    <row r="67" spans="1:63" x14ac:dyDescent="0.2">
      <c r="A67" s="15"/>
      <c r="B67" s="21" t="s">
        <v>83</v>
      </c>
      <c r="C67" s="30">
        <f t="shared" ref="C67:BJ67" si="19">SUM(C66)</f>
        <v>0</v>
      </c>
      <c r="D67" s="30">
        <f t="shared" si="19"/>
        <v>0</v>
      </c>
      <c r="E67" s="30">
        <f t="shared" si="19"/>
        <v>0</v>
      </c>
      <c r="F67" s="30">
        <f t="shared" si="19"/>
        <v>0</v>
      </c>
      <c r="G67" s="30">
        <f t="shared" si="19"/>
        <v>0</v>
      </c>
      <c r="H67" s="30">
        <f t="shared" si="19"/>
        <v>0</v>
      </c>
      <c r="I67" s="30">
        <f t="shared" si="19"/>
        <v>0</v>
      </c>
      <c r="J67" s="30">
        <f t="shared" si="19"/>
        <v>0</v>
      </c>
      <c r="K67" s="30">
        <f t="shared" si="19"/>
        <v>0</v>
      </c>
      <c r="L67" s="30">
        <f t="shared" si="19"/>
        <v>0</v>
      </c>
      <c r="M67" s="30">
        <f t="shared" si="19"/>
        <v>0</v>
      </c>
      <c r="N67" s="30">
        <f t="shared" si="19"/>
        <v>0</v>
      </c>
      <c r="O67" s="30">
        <f t="shared" si="19"/>
        <v>0</v>
      </c>
      <c r="P67" s="30">
        <f t="shared" si="19"/>
        <v>0</v>
      </c>
      <c r="Q67" s="30">
        <f t="shared" si="19"/>
        <v>0</v>
      </c>
      <c r="R67" s="30">
        <f t="shared" si="19"/>
        <v>0</v>
      </c>
      <c r="S67" s="30">
        <f t="shared" si="19"/>
        <v>0</v>
      </c>
      <c r="T67" s="30">
        <f t="shared" si="19"/>
        <v>0</v>
      </c>
      <c r="U67" s="30">
        <f t="shared" si="19"/>
        <v>0</v>
      </c>
      <c r="V67" s="30">
        <f t="shared" si="19"/>
        <v>0</v>
      </c>
      <c r="W67" s="30">
        <f t="shared" si="19"/>
        <v>0</v>
      </c>
      <c r="X67" s="30">
        <f t="shared" si="19"/>
        <v>0</v>
      </c>
      <c r="Y67" s="30">
        <f t="shared" si="19"/>
        <v>0</v>
      </c>
      <c r="Z67" s="30">
        <f t="shared" si="19"/>
        <v>0</v>
      </c>
      <c r="AA67" s="30">
        <f t="shared" si="19"/>
        <v>0</v>
      </c>
      <c r="AB67" s="30">
        <f t="shared" si="19"/>
        <v>0</v>
      </c>
      <c r="AC67" s="30">
        <f t="shared" si="19"/>
        <v>0</v>
      </c>
      <c r="AD67" s="30">
        <f t="shared" si="19"/>
        <v>0</v>
      </c>
      <c r="AE67" s="30">
        <f t="shared" si="19"/>
        <v>0</v>
      </c>
      <c r="AF67" s="30">
        <f t="shared" si="19"/>
        <v>0</v>
      </c>
      <c r="AG67" s="30">
        <f t="shared" si="19"/>
        <v>0</v>
      </c>
      <c r="AH67" s="30">
        <f t="shared" si="19"/>
        <v>0</v>
      </c>
      <c r="AI67" s="30">
        <f t="shared" si="19"/>
        <v>0</v>
      </c>
      <c r="AJ67" s="30">
        <f t="shared" si="19"/>
        <v>0</v>
      </c>
      <c r="AK67" s="30">
        <f t="shared" si="19"/>
        <v>0</v>
      </c>
      <c r="AL67" s="30">
        <f t="shared" si="19"/>
        <v>0</v>
      </c>
      <c r="AM67" s="30">
        <f t="shared" si="19"/>
        <v>0</v>
      </c>
      <c r="AN67" s="30">
        <f t="shared" si="19"/>
        <v>0</v>
      </c>
      <c r="AO67" s="30">
        <f t="shared" si="19"/>
        <v>0</v>
      </c>
      <c r="AP67" s="30">
        <f t="shared" si="19"/>
        <v>0</v>
      </c>
      <c r="AQ67" s="30">
        <f t="shared" si="19"/>
        <v>0</v>
      </c>
      <c r="AR67" s="70">
        <f t="shared" si="19"/>
        <v>0</v>
      </c>
      <c r="AS67" s="30">
        <f t="shared" si="19"/>
        <v>0</v>
      </c>
      <c r="AT67" s="30">
        <f t="shared" si="19"/>
        <v>0</v>
      </c>
      <c r="AU67" s="30">
        <f t="shared" si="19"/>
        <v>0</v>
      </c>
      <c r="AV67" s="30">
        <f t="shared" si="19"/>
        <v>0</v>
      </c>
      <c r="AW67" s="30">
        <f t="shared" si="19"/>
        <v>0</v>
      </c>
      <c r="AX67" s="30">
        <f t="shared" si="19"/>
        <v>0</v>
      </c>
      <c r="AY67" s="30">
        <f t="shared" si="19"/>
        <v>0</v>
      </c>
      <c r="AZ67" s="30">
        <f t="shared" si="19"/>
        <v>0</v>
      </c>
      <c r="BA67" s="30">
        <f t="shared" si="19"/>
        <v>0</v>
      </c>
      <c r="BB67" s="30">
        <f t="shared" si="19"/>
        <v>0</v>
      </c>
      <c r="BC67" s="30">
        <f t="shared" si="19"/>
        <v>0</v>
      </c>
      <c r="BD67" s="30">
        <f t="shared" si="19"/>
        <v>0</v>
      </c>
      <c r="BE67" s="30">
        <f t="shared" si="19"/>
        <v>0</v>
      </c>
      <c r="BF67" s="30">
        <f t="shared" si="19"/>
        <v>0</v>
      </c>
      <c r="BG67" s="30">
        <f t="shared" si="19"/>
        <v>0</v>
      </c>
      <c r="BH67" s="30">
        <f t="shared" si="19"/>
        <v>0</v>
      </c>
      <c r="BI67" s="30">
        <f t="shared" si="19"/>
        <v>0</v>
      </c>
      <c r="BJ67" s="30">
        <f t="shared" si="19"/>
        <v>0</v>
      </c>
      <c r="BK67" s="33">
        <f>SUM(BK66)</f>
        <v>0</v>
      </c>
    </row>
    <row r="68" spans="1:63" x14ac:dyDescent="0.2">
      <c r="A68" s="15"/>
      <c r="B68" s="23"/>
      <c r="C68" s="99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  <c r="AA68" s="100"/>
      <c r="AB68" s="100"/>
      <c r="AC68" s="100"/>
      <c r="AD68" s="100"/>
      <c r="AE68" s="100"/>
      <c r="AF68" s="100"/>
      <c r="AG68" s="100"/>
      <c r="AH68" s="100"/>
      <c r="AI68" s="100"/>
      <c r="AJ68" s="100"/>
      <c r="AK68" s="100"/>
      <c r="AL68" s="100"/>
      <c r="AM68" s="100"/>
      <c r="AN68" s="100"/>
      <c r="AO68" s="100"/>
      <c r="AP68" s="100"/>
      <c r="AQ68" s="100"/>
      <c r="AR68" s="100"/>
      <c r="AS68" s="100"/>
      <c r="AT68" s="100"/>
      <c r="AU68" s="100"/>
      <c r="AV68" s="100"/>
      <c r="AW68" s="100"/>
      <c r="AX68" s="100"/>
      <c r="AY68" s="100"/>
      <c r="AZ68" s="100"/>
      <c r="BA68" s="100"/>
      <c r="BB68" s="100"/>
      <c r="BC68" s="100"/>
      <c r="BD68" s="100"/>
      <c r="BE68" s="100"/>
      <c r="BF68" s="100"/>
      <c r="BG68" s="100"/>
      <c r="BH68" s="100"/>
      <c r="BI68" s="100"/>
      <c r="BJ68" s="100"/>
      <c r="BK68" s="101"/>
    </row>
    <row r="69" spans="1:63" x14ac:dyDescent="0.2">
      <c r="A69" s="15"/>
      <c r="B69" s="24" t="s">
        <v>99</v>
      </c>
      <c r="C69" s="38">
        <f>C28+C47+C53+C62+C67</f>
        <v>0</v>
      </c>
      <c r="D69" s="38">
        <f t="shared" ref="D69:BJ69" si="20">D28+D47+D53+D62+D67</f>
        <v>224.145092426606</v>
      </c>
      <c r="E69" s="38">
        <f t="shared" si="20"/>
        <v>0</v>
      </c>
      <c r="F69" s="38">
        <f t="shared" si="20"/>
        <v>0</v>
      </c>
      <c r="G69" s="38">
        <f t="shared" si="20"/>
        <v>0</v>
      </c>
      <c r="H69" s="63">
        <f t="shared" si="20"/>
        <v>82.484916881951278</v>
      </c>
      <c r="I69" s="63">
        <f t="shared" si="20"/>
        <v>282.8206642397065</v>
      </c>
      <c r="J69" s="63">
        <f t="shared" si="20"/>
        <v>21.271851283499199</v>
      </c>
      <c r="K69" s="63">
        <f t="shared" si="20"/>
        <v>0</v>
      </c>
      <c r="L69" s="63">
        <f t="shared" si="20"/>
        <v>129.00638326553349</v>
      </c>
      <c r="M69" s="38">
        <f t="shared" si="20"/>
        <v>0</v>
      </c>
      <c r="N69" s="38">
        <f t="shared" si="20"/>
        <v>0</v>
      </c>
      <c r="O69" s="38">
        <f t="shared" si="20"/>
        <v>0</v>
      </c>
      <c r="P69" s="38">
        <f t="shared" si="20"/>
        <v>0</v>
      </c>
      <c r="Q69" s="38">
        <f t="shared" si="20"/>
        <v>0</v>
      </c>
      <c r="R69" s="63">
        <f t="shared" si="20"/>
        <v>53.695680224268209</v>
      </c>
      <c r="S69" s="63">
        <f t="shared" si="20"/>
        <v>17.257044352460898</v>
      </c>
      <c r="T69" s="63">
        <f t="shared" si="20"/>
        <v>33.7022161490708</v>
      </c>
      <c r="U69" s="63">
        <f t="shared" si="20"/>
        <v>0</v>
      </c>
      <c r="V69" s="63">
        <f t="shared" si="20"/>
        <v>20.976829858447001</v>
      </c>
      <c r="W69" s="38">
        <f t="shared" si="20"/>
        <v>0</v>
      </c>
      <c r="X69" s="38">
        <f t="shared" si="20"/>
        <v>3.7933221423999998E-3</v>
      </c>
      <c r="Y69" s="38">
        <f t="shared" si="20"/>
        <v>0</v>
      </c>
      <c r="Z69" s="38">
        <f t="shared" si="20"/>
        <v>0</v>
      </c>
      <c r="AA69" s="38">
        <f t="shared" si="20"/>
        <v>0</v>
      </c>
      <c r="AB69" s="63">
        <f t="shared" si="20"/>
        <v>500.7927576640613</v>
      </c>
      <c r="AC69" s="63">
        <f t="shared" si="20"/>
        <v>217.12986604510763</v>
      </c>
      <c r="AD69" s="63">
        <f t="shared" si="20"/>
        <v>25.768956238177601</v>
      </c>
      <c r="AE69" s="63">
        <f t="shared" si="20"/>
        <v>0</v>
      </c>
      <c r="AF69" s="63">
        <f t="shared" si="20"/>
        <v>375.05876452866909</v>
      </c>
      <c r="AG69" s="38">
        <f t="shared" si="20"/>
        <v>0</v>
      </c>
      <c r="AH69" s="38">
        <f t="shared" si="20"/>
        <v>0</v>
      </c>
      <c r="AI69" s="38">
        <f t="shared" si="20"/>
        <v>0</v>
      </c>
      <c r="AJ69" s="38">
        <f t="shared" si="20"/>
        <v>0</v>
      </c>
      <c r="AK69" s="38">
        <f t="shared" si="20"/>
        <v>0</v>
      </c>
      <c r="AL69" s="63">
        <f t="shared" si="20"/>
        <v>547.33018476293228</v>
      </c>
      <c r="AM69" s="63">
        <f t="shared" si="20"/>
        <v>82.269838258117005</v>
      </c>
      <c r="AN69" s="63">
        <f t="shared" si="20"/>
        <v>113.42182896560492</v>
      </c>
      <c r="AO69" s="63">
        <f t="shared" si="20"/>
        <v>0</v>
      </c>
      <c r="AP69" s="63">
        <f t="shared" si="20"/>
        <v>220.44178485361334</v>
      </c>
      <c r="AQ69" s="38">
        <f t="shared" si="20"/>
        <v>0</v>
      </c>
      <c r="AR69" s="71">
        <f t="shared" si="20"/>
        <v>41.778758038642408</v>
      </c>
      <c r="AS69" s="38">
        <f t="shared" si="20"/>
        <v>0</v>
      </c>
      <c r="AT69" s="38">
        <f t="shared" si="20"/>
        <v>0</v>
      </c>
      <c r="AU69" s="38">
        <f t="shared" si="20"/>
        <v>0</v>
      </c>
      <c r="AV69" s="63">
        <f t="shared" si="20"/>
        <v>531.31176344278356</v>
      </c>
      <c r="AW69" s="63">
        <f t="shared" si="20"/>
        <v>95.469261189223488</v>
      </c>
      <c r="AX69" s="63">
        <f t="shared" si="20"/>
        <v>5.1906610658212999</v>
      </c>
      <c r="AY69" s="63">
        <f t="shared" si="20"/>
        <v>0</v>
      </c>
      <c r="AZ69" s="63">
        <f t="shared" si="20"/>
        <v>270.08161584372112</v>
      </c>
      <c r="BA69" s="38">
        <f t="shared" si="20"/>
        <v>0</v>
      </c>
      <c r="BB69" s="38">
        <f t="shared" si="20"/>
        <v>0</v>
      </c>
      <c r="BC69" s="38">
        <f t="shared" si="20"/>
        <v>0</v>
      </c>
      <c r="BD69" s="38">
        <f t="shared" si="20"/>
        <v>0</v>
      </c>
      <c r="BE69" s="38">
        <f t="shared" si="20"/>
        <v>0</v>
      </c>
      <c r="BF69" s="38">
        <f t="shared" si="20"/>
        <v>146.86645043553949</v>
      </c>
      <c r="BG69" s="38">
        <f t="shared" si="20"/>
        <v>11.277510432991198</v>
      </c>
      <c r="BH69" s="38">
        <f t="shared" si="20"/>
        <v>6.4181234497142006</v>
      </c>
      <c r="BI69" s="38">
        <f t="shared" si="20"/>
        <v>0</v>
      </c>
      <c r="BJ69" s="38">
        <f t="shared" si="20"/>
        <v>39.057511348080702</v>
      </c>
      <c r="BK69" s="38">
        <f>BK28+BK47+BK53+BK62+BK67</f>
        <v>4095.0301085664864</v>
      </c>
    </row>
    <row r="70" spans="1:63" x14ac:dyDescent="0.2">
      <c r="A70" s="15"/>
      <c r="B70" s="24"/>
      <c r="C70" s="113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100"/>
      <c r="AN70" s="100"/>
      <c r="AO70" s="100"/>
      <c r="AP70" s="100"/>
      <c r="AQ70" s="100"/>
      <c r="AR70" s="100"/>
      <c r="AS70" s="100"/>
      <c r="AT70" s="100"/>
      <c r="AU70" s="100"/>
      <c r="AV70" s="100"/>
      <c r="AW70" s="100"/>
      <c r="AX70" s="100"/>
      <c r="AY70" s="100"/>
      <c r="AZ70" s="100"/>
      <c r="BA70" s="100"/>
      <c r="BB70" s="100"/>
      <c r="BC70" s="100"/>
      <c r="BD70" s="100"/>
      <c r="BE70" s="100"/>
      <c r="BF70" s="100"/>
      <c r="BG70" s="100"/>
      <c r="BH70" s="100"/>
      <c r="BI70" s="100"/>
      <c r="BJ70" s="100"/>
      <c r="BK70" s="114"/>
    </row>
    <row r="71" spans="1:63" ht="15" x14ac:dyDescent="0.3">
      <c r="A71" s="15" t="s">
        <v>5</v>
      </c>
      <c r="B71" s="25" t="s">
        <v>24</v>
      </c>
      <c r="C71" s="113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00"/>
      <c r="AK71" s="100"/>
      <c r="AL71" s="100"/>
      <c r="AM71" s="100"/>
      <c r="AN71" s="100"/>
      <c r="AO71" s="100"/>
      <c r="AP71" s="100"/>
      <c r="AQ71" s="100"/>
      <c r="AR71" s="100"/>
      <c r="AS71" s="100"/>
      <c r="AT71" s="100"/>
      <c r="AU71" s="100"/>
      <c r="AV71" s="100"/>
      <c r="AW71" s="100"/>
      <c r="AX71" s="100"/>
      <c r="AY71" s="100"/>
      <c r="AZ71" s="100"/>
      <c r="BA71" s="100"/>
      <c r="BB71" s="100"/>
      <c r="BC71" s="100"/>
      <c r="BD71" s="100"/>
      <c r="BE71" s="100"/>
      <c r="BF71" s="100"/>
      <c r="BG71" s="100"/>
      <c r="BH71" s="100"/>
      <c r="BI71" s="100"/>
      <c r="BJ71" s="100"/>
      <c r="BK71" s="114"/>
    </row>
    <row r="72" spans="1:63" x14ac:dyDescent="0.2">
      <c r="A72" s="15"/>
      <c r="B72" s="28" t="s">
        <v>111</v>
      </c>
      <c r="C72" s="34">
        <v>0</v>
      </c>
      <c r="D72" s="34">
        <v>0.82638265382139997</v>
      </c>
      <c r="E72" s="34">
        <v>0</v>
      </c>
      <c r="F72" s="34">
        <v>0</v>
      </c>
      <c r="G72" s="34">
        <v>0</v>
      </c>
      <c r="H72" s="34">
        <v>2.1690260455729007</v>
      </c>
      <c r="I72" s="34">
        <v>0.14057367257129999</v>
      </c>
      <c r="J72" s="34">
        <v>0</v>
      </c>
      <c r="K72" s="34">
        <v>0</v>
      </c>
      <c r="L72" s="34">
        <v>0.80129171932099996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1.5962861808556017</v>
      </c>
      <c r="S72" s="34">
        <v>2.7850532856999997E-3</v>
      </c>
      <c r="T72" s="34">
        <v>0</v>
      </c>
      <c r="U72" s="34">
        <v>0</v>
      </c>
      <c r="V72" s="34">
        <v>0.17515297546399997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12.653409222567285</v>
      </c>
      <c r="AC72" s="34">
        <v>0.22187220449950004</v>
      </c>
      <c r="AD72" s="34">
        <v>0</v>
      </c>
      <c r="AE72" s="34">
        <v>0</v>
      </c>
      <c r="AF72" s="34">
        <v>2.6361460584260996</v>
      </c>
      <c r="AG72" s="34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9.3284484443048754</v>
      </c>
      <c r="AM72" s="34">
        <v>0.1299837334998</v>
      </c>
      <c r="AN72" s="34">
        <v>0</v>
      </c>
      <c r="AO72" s="34">
        <v>0</v>
      </c>
      <c r="AP72" s="34">
        <v>0.65446944353519998</v>
      </c>
      <c r="AQ72" s="34">
        <v>0</v>
      </c>
      <c r="AR72" s="65">
        <v>0</v>
      </c>
      <c r="AS72" s="34">
        <v>0</v>
      </c>
      <c r="AT72" s="34">
        <v>0</v>
      </c>
      <c r="AU72" s="34">
        <v>0</v>
      </c>
      <c r="AV72" s="34">
        <v>5.0418625819080969</v>
      </c>
      <c r="AW72" s="34">
        <v>0.1571886412853</v>
      </c>
      <c r="AX72" s="34">
        <v>0</v>
      </c>
      <c r="AY72" s="34">
        <v>0</v>
      </c>
      <c r="AZ72" s="34">
        <v>1.4998999353202001</v>
      </c>
      <c r="BA72" s="34">
        <v>0</v>
      </c>
      <c r="BB72" s="34">
        <v>0</v>
      </c>
      <c r="BC72" s="34">
        <v>0</v>
      </c>
      <c r="BD72" s="34">
        <v>0</v>
      </c>
      <c r="BE72" s="34">
        <v>0</v>
      </c>
      <c r="BF72" s="34">
        <v>2.0326006748227949</v>
      </c>
      <c r="BG72" s="34">
        <v>4.3418028071299998E-2</v>
      </c>
      <c r="BH72" s="34">
        <v>0</v>
      </c>
      <c r="BI72" s="34">
        <v>0</v>
      </c>
      <c r="BJ72" s="34">
        <v>5.41151614642E-2</v>
      </c>
      <c r="BK72" s="33">
        <f>SUM(C72:BJ72)</f>
        <v>40.164912430596559</v>
      </c>
    </row>
    <row r="73" spans="1:63" ht="13.5" thickBot="1" x14ac:dyDescent="0.25">
      <c r="A73" s="26"/>
      <c r="B73" s="21" t="s">
        <v>83</v>
      </c>
      <c r="C73" s="30">
        <f t="shared" ref="C73:BJ73" si="21">SUM(C72)</f>
        <v>0</v>
      </c>
      <c r="D73" s="30">
        <f t="shared" si="21"/>
        <v>0.82638265382139997</v>
      </c>
      <c r="E73" s="30">
        <f t="shared" si="21"/>
        <v>0</v>
      </c>
      <c r="F73" s="30">
        <f t="shared" si="21"/>
        <v>0</v>
      </c>
      <c r="G73" s="30">
        <f t="shared" si="21"/>
        <v>0</v>
      </c>
      <c r="H73" s="62">
        <f t="shared" si="21"/>
        <v>2.1690260455729007</v>
      </c>
      <c r="I73" s="62">
        <f t="shared" si="21"/>
        <v>0.14057367257129999</v>
      </c>
      <c r="J73" s="62">
        <f t="shared" si="21"/>
        <v>0</v>
      </c>
      <c r="K73" s="62">
        <f t="shared" si="21"/>
        <v>0</v>
      </c>
      <c r="L73" s="62">
        <f t="shared" si="21"/>
        <v>0.80129171932099996</v>
      </c>
      <c r="M73" s="30">
        <f t="shared" si="21"/>
        <v>0</v>
      </c>
      <c r="N73" s="30">
        <f t="shared" si="21"/>
        <v>0</v>
      </c>
      <c r="O73" s="30">
        <f t="shared" si="21"/>
        <v>0</v>
      </c>
      <c r="P73" s="30">
        <f t="shared" si="21"/>
        <v>0</v>
      </c>
      <c r="Q73" s="30">
        <f t="shared" si="21"/>
        <v>0</v>
      </c>
      <c r="R73" s="62">
        <f t="shared" si="21"/>
        <v>1.5962861808556017</v>
      </c>
      <c r="S73" s="62">
        <f t="shared" si="21"/>
        <v>2.7850532856999997E-3</v>
      </c>
      <c r="T73" s="62">
        <f t="shared" si="21"/>
        <v>0</v>
      </c>
      <c r="U73" s="62">
        <f t="shared" si="21"/>
        <v>0</v>
      </c>
      <c r="V73" s="62">
        <f t="shared" si="21"/>
        <v>0.17515297546399997</v>
      </c>
      <c r="W73" s="30">
        <f t="shared" si="21"/>
        <v>0</v>
      </c>
      <c r="X73" s="30">
        <f t="shared" si="21"/>
        <v>0</v>
      </c>
      <c r="Y73" s="30">
        <f t="shared" si="21"/>
        <v>0</v>
      </c>
      <c r="Z73" s="30">
        <f t="shared" si="21"/>
        <v>0</v>
      </c>
      <c r="AA73" s="30">
        <f t="shared" si="21"/>
        <v>0</v>
      </c>
      <c r="AB73" s="62">
        <f t="shared" si="21"/>
        <v>12.653409222567285</v>
      </c>
      <c r="AC73" s="62">
        <f t="shared" si="21"/>
        <v>0.22187220449950004</v>
      </c>
      <c r="AD73" s="62">
        <f t="shared" si="21"/>
        <v>0</v>
      </c>
      <c r="AE73" s="62">
        <f t="shared" si="21"/>
        <v>0</v>
      </c>
      <c r="AF73" s="62">
        <f t="shared" si="21"/>
        <v>2.6361460584260996</v>
      </c>
      <c r="AG73" s="30">
        <f t="shared" si="21"/>
        <v>0</v>
      </c>
      <c r="AH73" s="30">
        <f t="shared" si="21"/>
        <v>0</v>
      </c>
      <c r="AI73" s="30">
        <f t="shared" si="21"/>
        <v>0</v>
      </c>
      <c r="AJ73" s="30">
        <f t="shared" si="21"/>
        <v>0</v>
      </c>
      <c r="AK73" s="30">
        <f t="shared" si="21"/>
        <v>0</v>
      </c>
      <c r="AL73" s="62">
        <f t="shared" si="21"/>
        <v>9.3284484443048754</v>
      </c>
      <c r="AM73" s="62">
        <f t="shared" si="21"/>
        <v>0.1299837334998</v>
      </c>
      <c r="AN73" s="62">
        <f t="shared" si="21"/>
        <v>0</v>
      </c>
      <c r="AO73" s="62">
        <f t="shared" si="21"/>
        <v>0</v>
      </c>
      <c r="AP73" s="62">
        <f t="shared" si="21"/>
        <v>0.65446944353519998</v>
      </c>
      <c r="AQ73" s="30">
        <f t="shared" si="21"/>
        <v>0</v>
      </c>
      <c r="AR73" s="70">
        <f t="shared" si="21"/>
        <v>0</v>
      </c>
      <c r="AS73" s="30">
        <f t="shared" si="21"/>
        <v>0</v>
      </c>
      <c r="AT73" s="30">
        <f t="shared" si="21"/>
        <v>0</v>
      </c>
      <c r="AU73" s="30">
        <f t="shared" si="21"/>
        <v>0</v>
      </c>
      <c r="AV73" s="62">
        <f t="shared" si="21"/>
        <v>5.0418625819080969</v>
      </c>
      <c r="AW73" s="62">
        <f t="shared" si="21"/>
        <v>0.1571886412853</v>
      </c>
      <c r="AX73" s="62">
        <f t="shared" si="21"/>
        <v>0</v>
      </c>
      <c r="AY73" s="62">
        <f t="shared" si="21"/>
        <v>0</v>
      </c>
      <c r="AZ73" s="62">
        <f t="shared" si="21"/>
        <v>1.4998999353202001</v>
      </c>
      <c r="BA73" s="30">
        <f t="shared" si="21"/>
        <v>0</v>
      </c>
      <c r="BB73" s="30">
        <f t="shared" si="21"/>
        <v>0</v>
      </c>
      <c r="BC73" s="30">
        <f t="shared" si="21"/>
        <v>0</v>
      </c>
      <c r="BD73" s="30">
        <f t="shared" si="21"/>
        <v>0</v>
      </c>
      <c r="BE73" s="30">
        <f t="shared" si="21"/>
        <v>0</v>
      </c>
      <c r="BF73" s="62">
        <f t="shared" si="21"/>
        <v>2.0326006748227949</v>
      </c>
      <c r="BG73" s="62">
        <f t="shared" si="21"/>
        <v>4.3418028071299998E-2</v>
      </c>
      <c r="BH73" s="62">
        <f t="shared" si="21"/>
        <v>0</v>
      </c>
      <c r="BI73" s="62">
        <f t="shared" si="21"/>
        <v>0</v>
      </c>
      <c r="BJ73" s="62">
        <f t="shared" si="21"/>
        <v>5.41151614642E-2</v>
      </c>
      <c r="BK73" s="64">
        <f>SUM(BK72)</f>
        <v>40.164912430596559</v>
      </c>
    </row>
    <row r="74" spans="1:63" x14ac:dyDescent="0.2">
      <c r="A74" s="4"/>
      <c r="B74" s="17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74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63" x14ac:dyDescent="0.2">
      <c r="A75" s="4"/>
      <c r="B75" s="17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74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</row>
    <row r="76" spans="1:63" x14ac:dyDescent="0.2">
      <c r="A76" s="4"/>
      <c r="B76" s="17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8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43"/>
    </row>
    <row r="77" spans="1:63" x14ac:dyDescent="0.2">
      <c r="A77" s="4"/>
      <c r="B77" s="17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74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</row>
    <row r="78" spans="1:63" x14ac:dyDescent="0.2">
      <c r="A78" s="4"/>
      <c r="B78" s="17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74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</row>
    <row r="79" spans="1:63" x14ac:dyDescent="0.2">
      <c r="A79" s="4"/>
      <c r="B79" s="17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43"/>
    </row>
    <row r="80" spans="1:63" x14ac:dyDescent="0.2">
      <c r="A80" s="4"/>
      <c r="B80" s="4" t="s">
        <v>121</v>
      </c>
      <c r="D80" s="36"/>
      <c r="L80" s="16" t="s">
        <v>37</v>
      </c>
      <c r="BK80" s="36"/>
    </row>
    <row r="81" spans="1:63" x14ac:dyDescent="0.2">
      <c r="A81" s="4"/>
      <c r="B81" s="4" t="s">
        <v>122</v>
      </c>
      <c r="D81" s="36"/>
      <c r="L81" s="4" t="s">
        <v>29</v>
      </c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</row>
    <row r="82" spans="1:63" x14ac:dyDescent="0.2">
      <c r="L82" s="4" t="s">
        <v>30</v>
      </c>
      <c r="BK82" s="43"/>
    </row>
    <row r="83" spans="1:63" x14ac:dyDescent="0.2">
      <c r="B83" s="4" t="s">
        <v>32</v>
      </c>
      <c r="L83" s="4" t="s">
        <v>98</v>
      </c>
      <c r="BK83" s="43"/>
    </row>
    <row r="84" spans="1:63" x14ac:dyDescent="0.2">
      <c r="B84" s="4" t="s">
        <v>33</v>
      </c>
      <c r="L84" s="4" t="s">
        <v>100</v>
      </c>
      <c r="BK84" s="43"/>
    </row>
    <row r="85" spans="1:63" x14ac:dyDescent="0.2">
      <c r="B85" s="4"/>
      <c r="L85" s="4" t="s">
        <v>31</v>
      </c>
      <c r="BK85" s="43"/>
    </row>
    <row r="86" spans="1:63" x14ac:dyDescent="0.2">
      <c r="BK86" s="43"/>
    </row>
    <row r="87" spans="1:63" x14ac:dyDescent="0.2">
      <c r="BK87" s="37"/>
    </row>
    <row r="88" spans="1:63" x14ac:dyDescent="0.2">
      <c r="BK88" s="43"/>
    </row>
    <row r="93" spans="1:63" x14ac:dyDescent="0.2">
      <c r="B93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O49"/>
  <sheetViews>
    <sheetView topLeftCell="A4" workbookViewId="0">
      <selection activeCell="C4" sqref="C4"/>
    </sheetView>
  </sheetViews>
  <sheetFormatPr defaultRowHeight="12.75" x14ac:dyDescent="0.2"/>
  <cols>
    <col min="1" max="1" width="2.28515625" style="46" customWidth="1"/>
    <col min="2" max="2" width="6.42578125" style="46" customWidth="1"/>
    <col min="3" max="3" width="25.28515625" style="46" bestFit="1" customWidth="1"/>
    <col min="4" max="6" width="18.28515625" style="46" bestFit="1" customWidth="1"/>
    <col min="7" max="7" width="17.28515625" style="46" bestFit="1" customWidth="1"/>
    <col min="8" max="8" width="19.85546875" style="46" bestFit="1" customWidth="1"/>
    <col min="9" max="9" width="15.85546875" style="46" bestFit="1" customWidth="1"/>
    <col min="10" max="10" width="17" style="46" bestFit="1" customWidth="1"/>
    <col min="11" max="12" width="19.85546875" style="46" bestFit="1" customWidth="1"/>
    <col min="13" max="14" width="9.140625" style="46"/>
    <col min="15" max="15" width="12.85546875" style="46" bestFit="1" customWidth="1"/>
    <col min="16" max="16384" width="9.140625" style="46"/>
  </cols>
  <sheetData>
    <row r="1" spans="2:12" hidden="1" x14ac:dyDescent="0.2"/>
    <row r="2" spans="2:12" ht="17.25" hidden="1" customHeight="1" x14ac:dyDescent="0.2">
      <c r="B2" s="115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7"/>
    </row>
    <row r="3" spans="2:12" ht="17.25" hidden="1" customHeight="1" x14ac:dyDescent="0.2">
      <c r="B3" s="115" t="s">
        <v>112</v>
      </c>
      <c r="C3" s="116"/>
      <c r="D3" s="116"/>
      <c r="E3" s="116"/>
      <c r="F3" s="116"/>
      <c r="G3" s="116"/>
      <c r="H3" s="116"/>
      <c r="I3" s="116"/>
      <c r="J3" s="116"/>
      <c r="K3" s="116"/>
      <c r="L3" s="117"/>
    </row>
    <row r="4" spans="2:12" ht="30" x14ac:dyDescent="0.2">
      <c r="B4" s="45" t="s">
        <v>75</v>
      </c>
      <c r="C4" s="47" t="s">
        <v>38</v>
      </c>
      <c r="D4" s="47" t="s">
        <v>87</v>
      </c>
      <c r="E4" s="47" t="s">
        <v>88</v>
      </c>
      <c r="F4" s="47" t="s">
        <v>7</v>
      </c>
      <c r="G4" s="47" t="s">
        <v>8</v>
      </c>
      <c r="H4" s="47" t="s">
        <v>21</v>
      </c>
      <c r="I4" s="47" t="s">
        <v>94</v>
      </c>
      <c r="J4" s="47" t="s">
        <v>95</v>
      </c>
      <c r="K4" s="47" t="s">
        <v>74</v>
      </c>
      <c r="L4" s="47" t="s">
        <v>96</v>
      </c>
    </row>
    <row r="5" spans="2:12" x14ac:dyDescent="0.2">
      <c r="B5" s="48">
        <v>1</v>
      </c>
      <c r="C5" s="49" t="s">
        <v>39</v>
      </c>
      <c r="D5" s="50">
        <v>0</v>
      </c>
      <c r="E5" s="50">
        <v>5.0037207139999997E-4</v>
      </c>
      <c r="F5" s="50">
        <v>0.25258183739170004</v>
      </c>
      <c r="G5" s="50">
        <v>8.9785172141999998E-3</v>
      </c>
      <c r="H5" s="50">
        <v>0</v>
      </c>
      <c r="I5" s="59">
        <v>0</v>
      </c>
      <c r="J5" s="51">
        <v>0</v>
      </c>
      <c r="K5" s="51">
        <f>SUM(D5:J5)</f>
        <v>0.26206072667730007</v>
      </c>
      <c r="L5" s="50">
        <v>3.629431785E-4</v>
      </c>
    </row>
    <row r="6" spans="2:12" x14ac:dyDescent="0.2">
      <c r="B6" s="48">
        <v>2</v>
      </c>
      <c r="C6" s="52" t="s">
        <v>40</v>
      </c>
      <c r="D6" s="50">
        <v>1.1826194912464998</v>
      </c>
      <c r="E6" s="50">
        <v>0.70146794299740001</v>
      </c>
      <c r="F6" s="50">
        <v>30.484134540290242</v>
      </c>
      <c r="G6" s="50">
        <v>1.6457214802350009</v>
      </c>
      <c r="H6" s="50">
        <v>0</v>
      </c>
      <c r="I6" s="59">
        <v>0.65599999999999992</v>
      </c>
      <c r="J6" s="51">
        <v>0</v>
      </c>
      <c r="K6" s="51">
        <f t="shared" ref="K6:K41" si="0">SUM(D6:J6)</f>
        <v>34.669943454769147</v>
      </c>
      <c r="L6" s="50">
        <v>0.35030895277699992</v>
      </c>
    </row>
    <row r="7" spans="2:12" x14ac:dyDescent="0.2">
      <c r="B7" s="48">
        <v>3</v>
      </c>
      <c r="C7" s="49" t="s">
        <v>41</v>
      </c>
      <c r="D7" s="50">
        <v>0</v>
      </c>
      <c r="E7" s="50">
        <v>1.003570714E-4</v>
      </c>
      <c r="F7" s="50">
        <v>0.96948442274769964</v>
      </c>
      <c r="G7" s="50">
        <v>1.3388549249999999E-2</v>
      </c>
      <c r="H7" s="50">
        <v>0</v>
      </c>
      <c r="I7" s="59">
        <v>4.1999999999999997E-3</v>
      </c>
      <c r="J7" s="51">
        <v>0</v>
      </c>
      <c r="K7" s="51">
        <f t="shared" si="0"/>
        <v>0.9871733290690996</v>
      </c>
      <c r="L7" s="50">
        <v>7.042831478549999E-2</v>
      </c>
    </row>
    <row r="8" spans="2:12" x14ac:dyDescent="0.2">
      <c r="B8" s="48">
        <v>4</v>
      </c>
      <c r="C8" s="52" t="s">
        <v>42</v>
      </c>
      <c r="D8" s="50">
        <v>3.331556826212299</v>
      </c>
      <c r="E8" s="50">
        <v>1.6126659343195999</v>
      </c>
      <c r="F8" s="50">
        <v>16.93780833958904</v>
      </c>
      <c r="G8" s="50">
        <v>3.0044562718174994</v>
      </c>
      <c r="H8" s="50">
        <v>0</v>
      </c>
      <c r="I8" s="59">
        <v>0.24000000000000002</v>
      </c>
      <c r="J8" s="51">
        <v>0</v>
      </c>
      <c r="K8" s="51">
        <f t="shared" si="0"/>
        <v>25.126487371938438</v>
      </c>
      <c r="L8" s="50">
        <v>0.48771592481350001</v>
      </c>
    </row>
    <row r="9" spans="2:12" x14ac:dyDescent="0.2">
      <c r="B9" s="48">
        <v>5</v>
      </c>
      <c r="C9" s="52" t="s">
        <v>43</v>
      </c>
      <c r="D9" s="50">
        <v>0.6403246045323</v>
      </c>
      <c r="E9" s="50">
        <v>0.97234245131860009</v>
      </c>
      <c r="F9" s="50">
        <v>49.490896667926961</v>
      </c>
      <c r="G9" s="50">
        <v>5.1383602054379027</v>
      </c>
      <c r="H9" s="50">
        <v>0</v>
      </c>
      <c r="I9" s="59">
        <v>1.1672</v>
      </c>
      <c r="J9" s="51">
        <v>0</v>
      </c>
      <c r="K9" s="51">
        <f t="shared" si="0"/>
        <v>57.409123929215767</v>
      </c>
      <c r="L9" s="50">
        <v>0.74156720055940017</v>
      </c>
    </row>
    <row r="10" spans="2:12" x14ac:dyDescent="0.2">
      <c r="B10" s="48">
        <v>6</v>
      </c>
      <c r="C10" s="52" t="s">
        <v>44</v>
      </c>
      <c r="D10" s="50">
        <v>0.49552178967799992</v>
      </c>
      <c r="E10" s="50">
        <v>0.92212133296319987</v>
      </c>
      <c r="F10" s="50">
        <v>19.180355105283425</v>
      </c>
      <c r="G10" s="50">
        <v>1.7091765587114003</v>
      </c>
      <c r="H10" s="50">
        <v>0</v>
      </c>
      <c r="I10" s="59">
        <v>0.21529999999999999</v>
      </c>
      <c r="J10" s="51">
        <v>0</v>
      </c>
      <c r="K10" s="51">
        <f t="shared" si="0"/>
        <v>22.522474786636025</v>
      </c>
      <c r="L10" s="50">
        <v>0.29039690971139992</v>
      </c>
    </row>
    <row r="11" spans="2:12" x14ac:dyDescent="0.2">
      <c r="B11" s="48">
        <v>7</v>
      </c>
      <c r="C11" s="52" t="s">
        <v>45</v>
      </c>
      <c r="D11" s="50">
        <v>38.188201954710586</v>
      </c>
      <c r="E11" s="50">
        <v>7.741279177887499</v>
      </c>
      <c r="F11" s="50">
        <v>39.783835286836741</v>
      </c>
      <c r="G11" s="50">
        <v>6.5938139527972011</v>
      </c>
      <c r="H11" s="50">
        <v>0</v>
      </c>
      <c r="I11" s="59">
        <v>0</v>
      </c>
      <c r="J11" s="51">
        <v>0</v>
      </c>
      <c r="K11" s="51">
        <f t="shared" si="0"/>
        <v>92.307130372232024</v>
      </c>
      <c r="L11" s="50">
        <v>0.43889699867060006</v>
      </c>
    </row>
    <row r="12" spans="2:12" x14ac:dyDescent="0.2">
      <c r="B12" s="48">
        <v>8</v>
      </c>
      <c r="C12" s="73" t="s">
        <v>46</v>
      </c>
      <c r="D12" s="50">
        <v>0</v>
      </c>
      <c r="E12" s="50">
        <v>0</v>
      </c>
      <c r="F12" s="50">
        <v>0</v>
      </c>
      <c r="G12" s="50">
        <v>0</v>
      </c>
      <c r="H12" s="50">
        <v>0</v>
      </c>
      <c r="I12" s="59">
        <v>0</v>
      </c>
      <c r="J12" s="51">
        <v>0</v>
      </c>
      <c r="K12" s="51">
        <f t="shared" si="0"/>
        <v>0</v>
      </c>
      <c r="L12" s="50">
        <v>0</v>
      </c>
    </row>
    <row r="13" spans="2:12" x14ac:dyDescent="0.2">
      <c r="B13" s="48">
        <v>9</v>
      </c>
      <c r="C13" s="73" t="s">
        <v>47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9">
        <v>0</v>
      </c>
      <c r="J13" s="51">
        <v>0</v>
      </c>
      <c r="K13" s="51">
        <f t="shared" si="0"/>
        <v>0</v>
      </c>
      <c r="L13" s="50">
        <v>0</v>
      </c>
    </row>
    <row r="14" spans="2:12" x14ac:dyDescent="0.2">
      <c r="B14" s="48">
        <v>10</v>
      </c>
      <c r="C14" s="52" t="s">
        <v>48</v>
      </c>
      <c r="D14" s="50">
        <v>0.1162262487853</v>
      </c>
      <c r="E14" s="50">
        <v>0.69181501514190002</v>
      </c>
      <c r="F14" s="50">
        <v>10.544690109037898</v>
      </c>
      <c r="G14" s="50">
        <v>1.4070347690675002</v>
      </c>
      <c r="H14" s="50">
        <v>0</v>
      </c>
      <c r="I14" s="59">
        <v>0.11209999999999999</v>
      </c>
      <c r="J14" s="51">
        <v>0</v>
      </c>
      <c r="K14" s="51">
        <f t="shared" si="0"/>
        <v>12.871866142032598</v>
      </c>
      <c r="L14" s="50">
        <v>0.39293187596129997</v>
      </c>
    </row>
    <row r="15" spans="2:12" x14ac:dyDescent="0.2">
      <c r="B15" s="48">
        <v>11</v>
      </c>
      <c r="C15" s="52" t="s">
        <v>49</v>
      </c>
      <c r="D15" s="50">
        <v>121.60421061245454</v>
      </c>
      <c r="E15" s="50">
        <v>16.259773021776194</v>
      </c>
      <c r="F15" s="50">
        <v>102.17646094926769</v>
      </c>
      <c r="G15" s="50">
        <v>11.58009193612879</v>
      </c>
      <c r="H15" s="50">
        <v>0</v>
      </c>
      <c r="I15" s="59">
        <v>1.0884</v>
      </c>
      <c r="J15" s="51">
        <v>0</v>
      </c>
      <c r="K15" s="51">
        <f t="shared" si="0"/>
        <v>252.7089365196272</v>
      </c>
      <c r="L15" s="50">
        <v>1.8678700416196001</v>
      </c>
    </row>
    <row r="16" spans="2:12" x14ac:dyDescent="0.2">
      <c r="B16" s="48">
        <v>12</v>
      </c>
      <c r="C16" s="52" t="s">
        <v>50</v>
      </c>
      <c r="D16" s="50">
        <v>36.282692771709321</v>
      </c>
      <c r="E16" s="50">
        <v>7.111303647890197</v>
      </c>
      <c r="F16" s="50">
        <v>49.158702386227809</v>
      </c>
      <c r="G16" s="50">
        <v>3.5997694220907994</v>
      </c>
      <c r="H16" s="50">
        <v>0</v>
      </c>
      <c r="I16" s="59">
        <v>0.64500000000000002</v>
      </c>
      <c r="J16" s="51">
        <v>0</v>
      </c>
      <c r="K16" s="51">
        <f t="shared" si="0"/>
        <v>96.797468227918131</v>
      </c>
      <c r="L16" s="50">
        <v>1.1038880219545006</v>
      </c>
    </row>
    <row r="17" spans="2:12" x14ac:dyDescent="0.2">
      <c r="B17" s="48">
        <v>13</v>
      </c>
      <c r="C17" s="52" t="s">
        <v>51</v>
      </c>
      <c r="D17" s="50">
        <v>0.16909431492759999</v>
      </c>
      <c r="E17" s="50">
        <v>0.30451432739199991</v>
      </c>
      <c r="F17" s="50">
        <v>19.883939604982373</v>
      </c>
      <c r="G17" s="50">
        <v>1.0501051393544001</v>
      </c>
      <c r="H17" s="50">
        <v>0</v>
      </c>
      <c r="I17" s="59">
        <v>6.6699999999999995E-2</v>
      </c>
      <c r="J17" s="51">
        <v>0</v>
      </c>
      <c r="K17" s="51">
        <f t="shared" si="0"/>
        <v>21.474353386656375</v>
      </c>
      <c r="L17" s="50">
        <v>0.34151756592389998</v>
      </c>
    </row>
    <row r="18" spans="2:12" x14ac:dyDescent="0.2">
      <c r="B18" s="48">
        <v>14</v>
      </c>
      <c r="C18" s="52" t="s">
        <v>52</v>
      </c>
      <c r="D18" s="50">
        <v>6.0998105178299997E-2</v>
      </c>
      <c r="E18" s="50">
        <v>0.36731224210630015</v>
      </c>
      <c r="F18" s="50">
        <v>10.993170572422301</v>
      </c>
      <c r="G18" s="50">
        <v>0.74146774449699993</v>
      </c>
      <c r="H18" s="50">
        <v>0</v>
      </c>
      <c r="I18" s="59">
        <v>1.29E-2</v>
      </c>
      <c r="J18" s="51">
        <v>0</v>
      </c>
      <c r="K18" s="51">
        <f t="shared" si="0"/>
        <v>12.175848664203901</v>
      </c>
      <c r="L18" s="50">
        <v>2.9330585105699993E-2</v>
      </c>
    </row>
    <row r="19" spans="2:12" x14ac:dyDescent="0.2">
      <c r="B19" s="48">
        <v>15</v>
      </c>
      <c r="C19" s="52" t="s">
        <v>53</v>
      </c>
      <c r="D19" s="50">
        <v>0.79308065578269982</v>
      </c>
      <c r="E19" s="50">
        <v>0.42480446392660015</v>
      </c>
      <c r="F19" s="50">
        <v>40.367072031381802</v>
      </c>
      <c r="G19" s="50">
        <v>2.6300435464133991</v>
      </c>
      <c r="H19" s="50">
        <v>0</v>
      </c>
      <c r="I19" s="59">
        <v>3.04E-2</v>
      </c>
      <c r="J19" s="51">
        <v>0</v>
      </c>
      <c r="K19" s="51">
        <f t="shared" si="0"/>
        <v>44.2454006975045</v>
      </c>
      <c r="L19" s="50">
        <v>0.44377961649239989</v>
      </c>
    </row>
    <row r="20" spans="2:12" x14ac:dyDescent="0.2">
      <c r="B20" s="48">
        <v>16</v>
      </c>
      <c r="C20" s="52" t="s">
        <v>54</v>
      </c>
      <c r="D20" s="50">
        <v>85.539709704090882</v>
      </c>
      <c r="E20" s="50">
        <v>61.495765550517113</v>
      </c>
      <c r="F20" s="50">
        <v>220.2961405915697</v>
      </c>
      <c r="G20" s="50">
        <v>10.932776421385512</v>
      </c>
      <c r="H20" s="50">
        <v>0</v>
      </c>
      <c r="I20" s="59">
        <v>3.778</v>
      </c>
      <c r="J20" s="51">
        <v>0</v>
      </c>
      <c r="K20" s="51">
        <f t="shared" si="0"/>
        <v>382.04239226756317</v>
      </c>
      <c r="L20" s="50">
        <v>2.5543728565074013</v>
      </c>
    </row>
    <row r="21" spans="2:12" x14ac:dyDescent="0.2">
      <c r="B21" s="48">
        <v>17</v>
      </c>
      <c r="C21" s="52" t="s">
        <v>55</v>
      </c>
      <c r="D21" s="50">
        <v>2.6720047864243996</v>
      </c>
      <c r="E21" s="50">
        <v>5.0183541141030981</v>
      </c>
      <c r="F21" s="50">
        <v>49.008697818146857</v>
      </c>
      <c r="G21" s="50">
        <v>4.7329528888375965</v>
      </c>
      <c r="H21" s="50">
        <v>0</v>
      </c>
      <c r="I21" s="59">
        <v>0.74439999999999995</v>
      </c>
      <c r="J21" s="51">
        <v>0</v>
      </c>
      <c r="K21" s="51">
        <f t="shared" si="0"/>
        <v>62.17640960751195</v>
      </c>
      <c r="L21" s="50">
        <v>0.69234202670240108</v>
      </c>
    </row>
    <row r="22" spans="2:12" x14ac:dyDescent="0.2">
      <c r="B22" s="48">
        <v>18</v>
      </c>
      <c r="C22" s="73" t="s">
        <v>56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9">
        <v>0</v>
      </c>
      <c r="J22" s="51">
        <v>0</v>
      </c>
      <c r="K22" s="51">
        <f t="shared" si="0"/>
        <v>0</v>
      </c>
      <c r="L22" s="50">
        <v>0</v>
      </c>
    </row>
    <row r="23" spans="2:12" x14ac:dyDescent="0.2">
      <c r="B23" s="48">
        <v>19</v>
      </c>
      <c r="C23" s="52" t="s">
        <v>57</v>
      </c>
      <c r="D23" s="50">
        <v>5.8310878944919979</v>
      </c>
      <c r="E23" s="50">
        <v>14.530032470558609</v>
      </c>
      <c r="F23" s="50">
        <v>100.55073122813849</v>
      </c>
      <c r="G23" s="50">
        <v>12.931645299371706</v>
      </c>
      <c r="H23" s="50">
        <v>0</v>
      </c>
      <c r="I23" s="59">
        <v>2.8589000000000002</v>
      </c>
      <c r="J23" s="51">
        <v>0</v>
      </c>
      <c r="K23" s="51">
        <f t="shared" si="0"/>
        <v>136.70239689256081</v>
      </c>
      <c r="L23" s="50">
        <v>1.0483278896942994</v>
      </c>
    </row>
    <row r="24" spans="2:12" x14ac:dyDescent="0.2">
      <c r="B24" s="48">
        <v>20</v>
      </c>
      <c r="C24" s="52" t="s">
        <v>58</v>
      </c>
      <c r="D24" s="50">
        <v>288.0397189151987</v>
      </c>
      <c r="E24" s="50">
        <v>193.47662844366161</v>
      </c>
      <c r="F24" s="50">
        <v>907.29554410907826</v>
      </c>
      <c r="G24" s="50">
        <v>61.643376344500517</v>
      </c>
      <c r="H24" s="50">
        <v>0</v>
      </c>
      <c r="I24" s="59">
        <v>52.405912604754249</v>
      </c>
      <c r="J24" s="51">
        <v>0</v>
      </c>
      <c r="K24" s="51">
        <f t="shared" si="0"/>
        <v>1502.8611804171933</v>
      </c>
      <c r="L24" s="50">
        <v>12.630192650518188</v>
      </c>
    </row>
    <row r="25" spans="2:12" x14ac:dyDescent="0.2">
      <c r="B25" s="48">
        <v>21</v>
      </c>
      <c r="C25" s="49" t="s">
        <v>59</v>
      </c>
      <c r="D25" s="50">
        <v>2.4305762856000001E-3</v>
      </c>
      <c r="E25" s="50">
        <v>2.013167142E-4</v>
      </c>
      <c r="F25" s="50">
        <v>0.58417169695969973</v>
      </c>
      <c r="G25" s="50">
        <v>6.4517106714200009E-2</v>
      </c>
      <c r="H25" s="50">
        <v>0</v>
      </c>
      <c r="I25" s="59">
        <v>0</v>
      </c>
      <c r="J25" s="51">
        <v>0</v>
      </c>
      <c r="K25" s="51">
        <f t="shared" si="0"/>
        <v>0.65132069667369974</v>
      </c>
      <c r="L25" s="50">
        <v>1.812034285E-4</v>
      </c>
    </row>
    <row r="26" spans="2:12" x14ac:dyDescent="0.2">
      <c r="B26" s="48">
        <v>22</v>
      </c>
      <c r="C26" s="52" t="s">
        <v>60</v>
      </c>
      <c r="D26" s="50">
        <v>2.70930504284E-2</v>
      </c>
      <c r="E26" s="50">
        <v>2.5209350071399989E-2</v>
      </c>
      <c r="F26" s="50">
        <v>1.5185368810287998</v>
      </c>
      <c r="G26" s="50">
        <v>7.0099631425999996E-3</v>
      </c>
      <c r="H26" s="50">
        <v>0</v>
      </c>
      <c r="I26" s="59">
        <v>0.37230000000000002</v>
      </c>
      <c r="J26" s="51">
        <v>0</v>
      </c>
      <c r="K26" s="51">
        <f t="shared" si="0"/>
        <v>1.9501492446711999</v>
      </c>
      <c r="L26" s="50">
        <v>1.2880262571000001E-2</v>
      </c>
    </row>
    <row r="27" spans="2:12" x14ac:dyDescent="0.2">
      <c r="B27" s="48">
        <v>23</v>
      </c>
      <c r="C27" s="73" t="s">
        <v>61</v>
      </c>
      <c r="D27" s="50">
        <v>0</v>
      </c>
      <c r="E27" s="50">
        <v>0</v>
      </c>
      <c r="F27" s="50">
        <v>1.5570857142000001E-3</v>
      </c>
      <c r="G27" s="50">
        <v>0</v>
      </c>
      <c r="H27" s="50">
        <v>0</v>
      </c>
      <c r="I27" s="59">
        <v>0</v>
      </c>
      <c r="J27" s="51">
        <v>0</v>
      </c>
      <c r="K27" s="51">
        <f t="shared" si="0"/>
        <v>1.5570857142000001E-3</v>
      </c>
      <c r="L27" s="50">
        <v>3.8376024641E-3</v>
      </c>
    </row>
    <row r="28" spans="2:12" x14ac:dyDescent="0.2">
      <c r="B28" s="48">
        <v>24</v>
      </c>
      <c r="C28" s="49" t="s">
        <v>62</v>
      </c>
      <c r="D28" s="50">
        <v>5.0785831357000003E-2</v>
      </c>
      <c r="E28" s="50">
        <v>2.4232025000000003E-3</v>
      </c>
      <c r="F28" s="50">
        <v>2.0197110878145983</v>
      </c>
      <c r="G28" s="50">
        <v>5.0477876071400002E-2</v>
      </c>
      <c r="H28" s="50">
        <v>0</v>
      </c>
      <c r="I28" s="59">
        <v>0.1583</v>
      </c>
      <c r="J28" s="51">
        <v>0</v>
      </c>
      <c r="K28" s="51">
        <f t="shared" si="0"/>
        <v>2.2816979977429988</v>
      </c>
      <c r="L28" s="50">
        <v>1.0150738569999998E-3</v>
      </c>
    </row>
    <row r="29" spans="2:12" x14ac:dyDescent="0.2">
      <c r="B29" s="48">
        <v>25</v>
      </c>
      <c r="C29" s="52" t="s">
        <v>63</v>
      </c>
      <c r="D29" s="50">
        <v>21.422506407669506</v>
      </c>
      <c r="E29" s="50">
        <v>6.7061293610252992</v>
      </c>
      <c r="F29" s="50">
        <v>142.43069167397388</v>
      </c>
      <c r="G29" s="50">
        <v>12.976755180308119</v>
      </c>
      <c r="H29" s="50">
        <v>0</v>
      </c>
      <c r="I29" s="59">
        <v>3.8496000000000001</v>
      </c>
      <c r="J29" s="51">
        <v>0</v>
      </c>
      <c r="K29" s="51">
        <f t="shared" si="0"/>
        <v>187.38568262297682</v>
      </c>
      <c r="L29" s="50">
        <v>2.2611709409805969</v>
      </c>
    </row>
    <row r="30" spans="2:12" x14ac:dyDescent="0.2">
      <c r="B30" s="48">
        <v>26</v>
      </c>
      <c r="C30" s="52" t="s">
        <v>64</v>
      </c>
      <c r="D30" s="50">
        <v>38.070280305632792</v>
      </c>
      <c r="E30" s="50">
        <v>2.6656469082053991</v>
      </c>
      <c r="F30" s="50">
        <v>39.546303987411598</v>
      </c>
      <c r="G30" s="50">
        <v>4.6695278634755937</v>
      </c>
      <c r="H30" s="50">
        <v>0</v>
      </c>
      <c r="I30" s="59">
        <v>0.68730000000000002</v>
      </c>
      <c r="J30" s="51">
        <v>0</v>
      </c>
      <c r="K30" s="51">
        <f t="shared" si="0"/>
        <v>85.639059064725373</v>
      </c>
      <c r="L30" s="50">
        <v>0.54996556745510006</v>
      </c>
    </row>
    <row r="31" spans="2:12" x14ac:dyDescent="0.2">
      <c r="B31" s="48">
        <v>27</v>
      </c>
      <c r="C31" s="52" t="s">
        <v>15</v>
      </c>
      <c r="D31" s="50">
        <v>2.3402600000000003E-4</v>
      </c>
      <c r="E31" s="50">
        <v>0</v>
      </c>
      <c r="F31" s="50">
        <v>2.1363961900322006</v>
      </c>
      <c r="G31" s="50">
        <v>1.5137163285399999E-2</v>
      </c>
      <c r="H31" s="50">
        <v>0</v>
      </c>
      <c r="I31" s="59">
        <v>2.6844887030746065</v>
      </c>
      <c r="J31" s="51">
        <v>0</v>
      </c>
      <c r="K31" s="51">
        <f t="shared" si="0"/>
        <v>4.8362560823922074</v>
      </c>
      <c r="L31" s="50">
        <v>6.6129123856599997E-2</v>
      </c>
    </row>
    <row r="32" spans="2:12" x14ac:dyDescent="0.2">
      <c r="B32" s="48">
        <v>28</v>
      </c>
      <c r="C32" s="52" t="s">
        <v>65</v>
      </c>
      <c r="D32" s="50">
        <v>5.2631462464000002E-2</v>
      </c>
      <c r="E32" s="50">
        <v>1.8886894284999998E-3</v>
      </c>
      <c r="F32" s="50">
        <v>1.3333100406703997</v>
      </c>
      <c r="G32" s="50">
        <v>7.5625069570799994E-2</v>
      </c>
      <c r="H32" s="50">
        <v>0</v>
      </c>
      <c r="I32" s="59">
        <v>0</v>
      </c>
      <c r="J32" s="51">
        <v>0</v>
      </c>
      <c r="K32" s="51">
        <f t="shared" si="0"/>
        <v>1.4634552621336998</v>
      </c>
      <c r="L32" s="50">
        <v>3.7861540249599999E-2</v>
      </c>
    </row>
    <row r="33" spans="2:15" x14ac:dyDescent="0.2">
      <c r="B33" s="48">
        <v>29</v>
      </c>
      <c r="C33" s="52" t="s">
        <v>66</v>
      </c>
      <c r="D33" s="50">
        <v>7.1180346076406984</v>
      </c>
      <c r="E33" s="50">
        <v>3.1150519042444995</v>
      </c>
      <c r="F33" s="50">
        <v>35.750573762806084</v>
      </c>
      <c r="G33" s="50">
        <v>2.197174983130199</v>
      </c>
      <c r="H33" s="50">
        <v>0</v>
      </c>
      <c r="I33" s="59">
        <v>0.33630000000000004</v>
      </c>
      <c r="J33" s="51">
        <v>0</v>
      </c>
      <c r="K33" s="51">
        <f t="shared" si="0"/>
        <v>48.517135257821479</v>
      </c>
      <c r="L33" s="50">
        <v>0.97832313434820029</v>
      </c>
    </row>
    <row r="34" spans="2:15" x14ac:dyDescent="0.2">
      <c r="B34" s="48">
        <v>30</v>
      </c>
      <c r="C34" s="52" t="s">
        <v>67</v>
      </c>
      <c r="D34" s="50">
        <v>5.9670460317433003</v>
      </c>
      <c r="E34" s="50">
        <v>4.1333332067067987</v>
      </c>
      <c r="F34" s="50">
        <v>61.162221689315778</v>
      </c>
      <c r="G34" s="50">
        <v>5.4324393194318059</v>
      </c>
      <c r="H34" s="50">
        <v>0</v>
      </c>
      <c r="I34" s="59">
        <v>2.6341000000000001</v>
      </c>
      <c r="J34" s="51">
        <v>0</v>
      </c>
      <c r="K34" s="51">
        <f t="shared" si="0"/>
        <v>79.329140247197685</v>
      </c>
      <c r="L34" s="50">
        <v>1.3104911992374988</v>
      </c>
    </row>
    <row r="35" spans="2:15" x14ac:dyDescent="0.2">
      <c r="B35" s="48">
        <v>31</v>
      </c>
      <c r="C35" s="49" t="s">
        <v>68</v>
      </c>
      <c r="D35" s="50">
        <v>1.051428928E-4</v>
      </c>
      <c r="E35" s="50">
        <v>0.11372764235710001</v>
      </c>
      <c r="F35" s="50">
        <v>1.9018824805266015</v>
      </c>
      <c r="G35" s="50">
        <v>0.128313182321</v>
      </c>
      <c r="H35" s="50">
        <v>0</v>
      </c>
      <c r="I35" s="59">
        <v>0</v>
      </c>
      <c r="J35" s="51">
        <v>0</v>
      </c>
      <c r="K35" s="51">
        <f t="shared" si="0"/>
        <v>2.1440284480975014</v>
      </c>
      <c r="L35" s="50">
        <v>8.6337229463699997E-2</v>
      </c>
    </row>
    <row r="36" spans="2:15" x14ac:dyDescent="0.2">
      <c r="B36" s="48">
        <v>32</v>
      </c>
      <c r="C36" s="52" t="s">
        <v>69</v>
      </c>
      <c r="D36" s="50">
        <v>99.452217408131347</v>
      </c>
      <c r="E36" s="50">
        <v>23.419719871381091</v>
      </c>
      <c r="F36" s="50">
        <v>95.195061890270836</v>
      </c>
      <c r="G36" s="50">
        <v>11.307812633911604</v>
      </c>
      <c r="H36" s="50">
        <v>0</v>
      </c>
      <c r="I36" s="59">
        <v>3.0074999999999998</v>
      </c>
      <c r="J36" s="51">
        <v>0</v>
      </c>
      <c r="K36" s="51">
        <f t="shared" si="0"/>
        <v>232.38231180369488</v>
      </c>
      <c r="L36" s="50">
        <v>3.1845361446295062</v>
      </c>
    </row>
    <row r="37" spans="2:15" x14ac:dyDescent="0.2">
      <c r="B37" s="48">
        <v>33</v>
      </c>
      <c r="C37" s="52" t="s">
        <v>113</v>
      </c>
      <c r="D37" s="50">
        <v>44.858751254256703</v>
      </c>
      <c r="E37" s="50">
        <v>14.667648242082207</v>
      </c>
      <c r="F37" s="50">
        <v>137.9636610792499</v>
      </c>
      <c r="G37" s="50">
        <v>8.3470135078882066</v>
      </c>
      <c r="H37" s="50">
        <v>0</v>
      </c>
      <c r="I37" s="59">
        <v>0.94850000000000001</v>
      </c>
      <c r="J37" s="51">
        <v>0</v>
      </c>
      <c r="K37" s="51">
        <f t="shared" si="0"/>
        <v>206.78557408347703</v>
      </c>
      <c r="L37" s="50">
        <v>2.7894901360431086</v>
      </c>
    </row>
    <row r="38" spans="2:15" x14ac:dyDescent="0.2">
      <c r="B38" s="48">
        <v>34</v>
      </c>
      <c r="C38" s="52" t="s">
        <v>70</v>
      </c>
      <c r="D38" s="50">
        <v>0.18524116766979301</v>
      </c>
      <c r="E38" s="50">
        <v>8.9605812285500006E-2</v>
      </c>
      <c r="F38" s="50">
        <v>8.6788796171859985</v>
      </c>
      <c r="G38" s="50">
        <v>0.68759163117739996</v>
      </c>
      <c r="H38" s="50">
        <v>0</v>
      </c>
      <c r="I38" s="59">
        <v>6.0900000000000003E-2</v>
      </c>
      <c r="J38" s="51">
        <v>0</v>
      </c>
      <c r="K38" s="51">
        <f t="shared" si="0"/>
        <v>9.7022182283186904</v>
      </c>
      <c r="L38" s="50">
        <v>1.11945938212E-2</v>
      </c>
    </row>
    <row r="39" spans="2:15" x14ac:dyDescent="0.2">
      <c r="B39" s="48">
        <v>35</v>
      </c>
      <c r="C39" s="52" t="s">
        <v>71</v>
      </c>
      <c r="D39" s="50">
        <v>13.614850244878902</v>
      </c>
      <c r="E39" s="50">
        <v>19.987662254191601</v>
      </c>
      <c r="F39" s="50">
        <v>201.19453872125473</v>
      </c>
      <c r="G39" s="50">
        <v>17.915340856204597</v>
      </c>
      <c r="H39" s="50">
        <v>0</v>
      </c>
      <c r="I39" s="59">
        <v>2.3870999999999998</v>
      </c>
      <c r="J39" s="51">
        <v>0</v>
      </c>
      <c r="K39" s="51">
        <f t="shared" si="0"/>
        <v>255.09949207652983</v>
      </c>
      <c r="L39" s="50">
        <v>1.8749765077147951</v>
      </c>
    </row>
    <row r="40" spans="2:15" x14ac:dyDescent="0.2">
      <c r="B40" s="48">
        <v>36</v>
      </c>
      <c r="C40" s="52" t="s">
        <v>72</v>
      </c>
      <c r="D40" s="50">
        <v>8.264315410820398</v>
      </c>
      <c r="E40" s="50">
        <v>1.3530908323195998</v>
      </c>
      <c r="F40" s="50">
        <v>12.133958198796</v>
      </c>
      <c r="G40" s="50">
        <v>1.0729728049600999</v>
      </c>
      <c r="H40" s="50">
        <v>0</v>
      </c>
      <c r="I40" s="59">
        <v>0</v>
      </c>
      <c r="J40" s="51">
        <v>0</v>
      </c>
      <c r="K40" s="51">
        <f t="shared" si="0"/>
        <v>22.824337246896096</v>
      </c>
      <c r="L40" s="50">
        <v>0.35244090242410003</v>
      </c>
    </row>
    <row r="41" spans="2:15" x14ac:dyDescent="0.2">
      <c r="B41" s="48">
        <v>37</v>
      </c>
      <c r="C41" s="52" t="s">
        <v>73</v>
      </c>
      <c r="D41" s="50">
        <v>21.238919522812701</v>
      </c>
      <c r="E41" s="50">
        <v>14.399789707450994</v>
      </c>
      <c r="F41" s="50">
        <v>140.38097292984142</v>
      </c>
      <c r="G41" s="50">
        <v>15.139364164021217</v>
      </c>
      <c r="H41" s="50">
        <v>0</v>
      </c>
      <c r="I41" s="59">
        <v>5.5369999999999999</v>
      </c>
      <c r="J41" s="51">
        <v>0</v>
      </c>
      <c r="K41" s="51">
        <f t="shared" si="0"/>
        <v>196.69604632412634</v>
      </c>
      <c r="L41" s="50">
        <v>3.1598508930764018</v>
      </c>
    </row>
    <row r="42" spans="2:15" s="56" customFormat="1" ht="15" x14ac:dyDescent="0.2">
      <c r="B42" s="47" t="s">
        <v>11</v>
      </c>
      <c r="C42" s="53"/>
      <c r="D42" s="54">
        <f>SUM(D5:D41)</f>
        <v>845.27249112610741</v>
      </c>
      <c r="E42" s="54">
        <f t="shared" ref="E42:G42" si="1">SUM(E5:E41)</f>
        <v>402.31190916666696</v>
      </c>
      <c r="F42" s="54">
        <f t="shared" si="1"/>
        <v>2551.3066746131713</v>
      </c>
      <c r="G42" s="54">
        <f t="shared" si="1"/>
        <v>209.4502323527247</v>
      </c>
      <c r="H42" s="55">
        <f t="shared" ref="H42:L42" si="2">SUM(H5:H41)</f>
        <v>0</v>
      </c>
      <c r="I42" s="55">
        <f t="shared" si="2"/>
        <v>86.68880130782884</v>
      </c>
      <c r="J42" s="55">
        <f t="shared" si="2"/>
        <v>0</v>
      </c>
      <c r="K42" s="55">
        <f t="shared" si="2"/>
        <v>4095.0301085664978</v>
      </c>
      <c r="L42" s="55">
        <f t="shared" si="2"/>
        <v>40.164912430596608</v>
      </c>
      <c r="M42" s="60"/>
      <c r="O42" s="85"/>
    </row>
    <row r="43" spans="2:15" x14ac:dyDescent="0.2">
      <c r="B43" s="46" t="s">
        <v>89</v>
      </c>
      <c r="I43" s="57"/>
      <c r="K43" s="58"/>
      <c r="L43" s="75"/>
    </row>
    <row r="44" spans="2:15" s="57" customFormat="1" x14ac:dyDescent="0.2"/>
    <row r="45" spans="2:15" s="57" customFormat="1" x14ac:dyDescent="0.2"/>
    <row r="46" spans="2:15" x14ac:dyDescent="0.2">
      <c r="D46" s="58"/>
      <c r="E46" s="58"/>
      <c r="F46" s="58"/>
      <c r="G46" s="58"/>
      <c r="H46" s="58"/>
      <c r="I46" s="58"/>
      <c r="J46" s="58"/>
      <c r="K46" s="58"/>
      <c r="L46" s="58"/>
    </row>
    <row r="47" spans="2:15" s="57" customFormat="1" x14ac:dyDescent="0.2"/>
    <row r="49" spans="11:11" x14ac:dyDescent="0.2">
      <c r="K49" s="57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2022-03-10T08:58:42Z</dcterms:modified>
</cp:coreProperties>
</file>